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paolo_galloni_regione_emilia-romagna_it/Documents/attrattività/istruttoria bando lr 14 ed 2019/dgr approvazione graduatoria/per sito/"/>
    </mc:Choice>
  </mc:AlternateContent>
  <xr:revisionPtr revIDLastSave="0" documentId="8_{FB3424F1-2075-4281-9058-61BA8C460157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allegato 2" sheetId="5" r:id="rId1"/>
  </sheets>
  <definedNames>
    <definedName name="_xlnm.Print_Area" localSheetId="0">'allegato 2'!$A$1:$S$29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5" i="5" l="1"/>
  <c r="S15" i="5"/>
  <c r="K16" i="5" l="1"/>
  <c r="S28" i="5" l="1"/>
  <c r="S22" i="5"/>
  <c r="R22" i="5"/>
  <c r="R16" i="5"/>
  <c r="R8" i="5" l="1"/>
  <c r="S8" i="5"/>
  <c r="S14" i="5"/>
  <c r="R14" i="5"/>
  <c r="S11" i="5"/>
  <c r="R11" i="5"/>
  <c r="S29" i="5"/>
  <c r="R29" i="5"/>
  <c r="R28" i="5"/>
  <c r="R27" i="5"/>
  <c r="S27" i="5"/>
  <c r="R21" i="5"/>
  <c r="S21" i="5"/>
  <c r="R20" i="5"/>
  <c r="S20" i="5"/>
  <c r="S19" i="5"/>
  <c r="R19" i="5"/>
  <c r="R18" i="5"/>
  <c r="S18" i="5"/>
  <c r="S16" i="5"/>
  <c r="S10" i="5"/>
  <c r="R10" i="5"/>
  <c r="R6" i="5"/>
  <c r="S6" i="5"/>
  <c r="R7" i="5"/>
  <c r="S7" i="5"/>
  <c r="S5" i="5"/>
  <c r="R5" i="5"/>
</calcChain>
</file>

<file path=xl/sharedStrings.xml><?xml version="1.0" encoding="utf-8"?>
<sst xmlns="http://schemas.openxmlformats.org/spreadsheetml/2006/main" count="260" uniqueCount="73">
  <si>
    <t>PG/2019/411385</t>
  </si>
  <si>
    <t>PG/2019/417681</t>
  </si>
  <si>
    <t>BELLCO S.R.L
C.F.06157780963
Mirandola
(MO)</t>
  </si>
  <si>
    <t>PG/2019/420060</t>
  </si>
  <si>
    <t>DATALOGIC SRL
C.F. 03217801202
Calderara 
(BO)</t>
  </si>
  <si>
    <t>PG/2019/417270</t>
  </si>
  <si>
    <t>ELETTRIC 80 S.P.A.
C.F.01835150358
VIANO (RE)</t>
  </si>
  <si>
    <t>PG/2019/417277</t>
  </si>
  <si>
    <t>PG/2019/419913</t>
  </si>
  <si>
    <t>EUROSETS SRL
C.F.02005430364
MEDOLLA (MO)</t>
  </si>
  <si>
    <t>PG/2019/419947</t>
  </si>
  <si>
    <t>FERRARI S.P.A.
C.F. 00159560366
MODENA 
(MO)</t>
  </si>
  <si>
    <t>PG/2019/417696</t>
  </si>
  <si>
    <t>PG/2019/417131</t>
  </si>
  <si>
    <t>FEV ITALIA S.R.L.
C.F. 09005180014
TORINO
(TO)</t>
  </si>
  <si>
    <t>PG/2019/419964</t>
  </si>
  <si>
    <t>IMAL
C.F. 00313750366
MODENA
(MO)</t>
  </si>
  <si>
    <t>PG/2019/420045</t>
  </si>
  <si>
    <t>PG/2019/379268</t>
  </si>
  <si>
    <t>INJENIA
C.F. 03008670360
BOLOGNA (BO)</t>
  </si>
  <si>
    <t>PG/2019/419492</t>
  </si>
  <si>
    <t>ISOTTA FRASCHINI MILANO
FABBRICA AUTOMOBILI
C.F. 03734861200
BOLOGNA
(BO)</t>
  </si>
  <si>
    <t>PG/2019/417658</t>
  </si>
  <si>
    <t>IUNGO S.P.A.
C.F. 02731600363
MODENA
(MO)</t>
  </si>
  <si>
    <t>PG/2019/417849</t>
  </si>
  <si>
    <t>MIND S.R.L.
C.F. 02638891206
BOLOGNA
(BO)</t>
  </si>
  <si>
    <t>PG/2019/419048</t>
  </si>
  <si>
    <t>NIER INGEGNERIA S.P.A.
C.F. 02242161202
Castel Maggiore
(BO)</t>
  </si>
  <si>
    <t>PG/2019/419058</t>
  </si>
  <si>
    <t>PG/2019/419065</t>
  </si>
  <si>
    <t>PG/2019/419082</t>
  </si>
  <si>
    <t>PG/2019/419086</t>
  </si>
  <si>
    <t>PG/2019/419091</t>
  </si>
  <si>
    <t>PG/2019/417653</t>
  </si>
  <si>
    <t>SYSTEM LOGISTICS SPA
C.F. 03665250365
Fiorano Modenese
(MO)</t>
  </si>
  <si>
    <t>PG/2019/419173</t>
  </si>
  <si>
    <t>VIS HYDRAULICS SRL
C.F. 03247840360
Pavullo nel Frignano
(MO)</t>
  </si>
  <si>
    <t>PG/2019/419484</t>
  </si>
  <si>
    <t>PG/2019/420052</t>
  </si>
  <si>
    <t>VRM S.P.A.
C.F. 04245470374
ZOLA PREDOSA
(BO)</t>
  </si>
  <si>
    <t>Aiuti agli investimenti per le infrastrutture di ricerca</t>
  </si>
  <si>
    <t xml:space="preserve"> Aiuti a favore della ricerca e sviluppo</t>
  </si>
  <si>
    <t>Aiuti alla formazione e aiuti all’assunzione e all'occupa-zione di lavoratori svantaggiati e di lavoratori con disabilità</t>
  </si>
  <si>
    <t>Aiuti per la tutela dell’ambiente per interventi finalizzati all’efficienza energetica, alla cogenerazione
 alla produzione di energia da fonti rinnovabili nonché interventi per riciclo e riutilizzazione di rifiuti</t>
  </si>
  <si>
    <t>ragione sociale</t>
  </si>
  <si>
    <t xml:space="preserve">Progetti
tipologia A) 
prot. </t>
  </si>
  <si>
    <t>Progetti
tipologia B) prot.</t>
  </si>
  <si>
    <t>progetti tipologia   C)
prot.</t>
  </si>
  <si>
    <t>Progetti
tipologia D)
prot.</t>
  </si>
  <si>
    <t>non
presente</t>
  </si>
  <si>
    <t>AUTOMOBILI
LAMBORGHINI S.P.A.
C.F. 03049840378
Sant'Agata Bolognese
(BO)</t>
  </si>
  <si>
    <t>QURA SRL
C.F. 03663360364
MIRANDOLA(MO)</t>
  </si>
  <si>
    <t>Allegato 4)  - importi delle spese ammesse e dei contributi concedibili</t>
  </si>
  <si>
    <t xml:space="preserve">importi complessivi programma di investimento oggetto dell'Accordo regionale di insediamento e sviluppo ex art. 6 Lr 14/14 </t>
  </si>
  <si>
    <t>Progetti
tipologia A) 
spesa presentata</t>
  </si>
  <si>
    <t>Progetti
tipologia A) 
spesa ammessa</t>
  </si>
  <si>
    <t>Progetti
tipologia A) 
 contributo concedibile</t>
  </si>
  <si>
    <t>Progetti
tipologia B) 
spesa presentata</t>
  </si>
  <si>
    <t>Progetti
tipologia B) 
spesa ammessa</t>
  </si>
  <si>
    <t>Progetti
tipologia B) 
 contributo concedibile</t>
  </si>
  <si>
    <t>progetti tipologia C)
spesa presentata</t>
  </si>
  <si>
    <t>progetti tipologia C)
spesa ammissibile</t>
  </si>
  <si>
    <t>progetti tipologia C)
contributo concedibile</t>
  </si>
  <si>
    <t>Progetti tipologia D)
punteggio
spesa presentata</t>
  </si>
  <si>
    <t>Progetti tipologia D)
punteggio
spesa ammissibile</t>
  </si>
  <si>
    <t>Progetti tipologia D)
punteggio
contributo concedibile</t>
  </si>
  <si>
    <t>spesa ammissibile complessiva</t>
  </si>
  <si>
    <t>contributo compelssivo concedibile</t>
  </si>
  <si>
    <t xml:space="preserve">PG/2019/417361
</t>
  </si>
  <si>
    <t>PG/2019/417689</t>
  </si>
  <si>
    <t>PG/2019/417693</t>
  </si>
  <si>
    <t xml:space="preserve">PG/2019/379308
Formazione
</t>
  </si>
  <si>
    <t>assunzioni svant./disab.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</si>
</sst>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indexed="8"/>
      <name val="Calibri"/>
    </font>
    <font>
      <sz val="11"/>
      <color indexed="8"/>
      <name val="Calibri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/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dashDotDot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/>
      <top style="dashDotDot">
        <color indexed="64"/>
      </top>
      <bottom style="medium">
        <color indexed="64"/>
      </bottom>
      <diagonal/>
    </border>
    <border>
      <left style="dashDotDot">
        <color indexed="64"/>
      </left>
      <right/>
      <top style="medium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 style="medium">
        <color indexed="64"/>
      </top>
      <bottom/>
      <diagonal/>
    </border>
    <border>
      <left style="medium">
        <color indexed="64"/>
      </left>
      <right style="dashDotDot">
        <color indexed="64"/>
      </right>
      <top/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 style="medium">
        <color indexed="64"/>
      </bottom>
      <diagonal/>
    </border>
    <border>
      <left style="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DotDot">
        <color indexed="64"/>
      </right>
      <top style="medium">
        <color indexed="64"/>
      </top>
      <bottom style="dashDotDot">
        <color indexed="64"/>
      </bottom>
      <diagonal/>
    </border>
    <border>
      <left/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/>
      <bottom/>
      <diagonal/>
    </border>
  </borders>
  <cellStyleXfs count="2">
    <xf numFmtId="0" fontId="0" fillId="0" borderId="0" applyFill="0" applyProtection="0"/>
    <xf numFmtId="164" fontId="1" fillId="0" borderId="0" applyFont="0" applyFill="0" applyBorder="0" applyAlignment="0" applyProtection="0"/>
  </cellStyleXfs>
  <cellXfs count="125">
    <xf numFmtId="0" fontId="0" fillId="0" borderId="0" xfId="0" applyFill="1" applyProtection="1"/>
    <xf numFmtId="0" fontId="2" fillId="0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vertical="center"/>
    </xf>
    <xf numFmtId="4" fontId="2" fillId="2" borderId="20" xfId="0" applyNumberFormat="1" applyFont="1" applyFill="1" applyBorder="1" applyAlignment="1" applyProtection="1">
      <alignment vertical="center" wrapText="1"/>
    </xf>
    <xf numFmtId="4" fontId="2" fillId="2" borderId="21" xfId="0" applyNumberFormat="1" applyFont="1" applyFill="1" applyBorder="1" applyAlignment="1" applyProtection="1">
      <alignment vertical="center" wrapText="1"/>
    </xf>
    <xf numFmtId="4" fontId="2" fillId="0" borderId="20" xfId="0" applyNumberFormat="1" applyFont="1" applyFill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vertical="center"/>
    </xf>
    <xf numFmtId="4" fontId="2" fillId="2" borderId="33" xfId="0" applyNumberFormat="1" applyFont="1" applyFill="1" applyBorder="1" applyAlignment="1" applyProtection="1">
      <alignment vertical="center" wrapText="1"/>
    </xf>
    <xf numFmtId="4" fontId="2" fillId="2" borderId="35" xfId="0" applyNumberFormat="1" applyFont="1" applyFill="1" applyBorder="1" applyAlignment="1" applyProtection="1">
      <alignment vertical="center" wrapText="1"/>
    </xf>
    <xf numFmtId="4" fontId="2" fillId="0" borderId="33" xfId="0" applyNumberFormat="1" applyFont="1" applyFill="1" applyBorder="1" applyAlignment="1" applyProtection="1">
      <alignment vertical="center" wrapText="1"/>
    </xf>
    <xf numFmtId="164" fontId="2" fillId="0" borderId="3" xfId="1" applyFont="1" applyFill="1" applyBorder="1" applyAlignment="1" applyProtection="1">
      <alignment horizontal="center" vertical="center" wrapText="1"/>
    </xf>
    <xf numFmtId="164" fontId="2" fillId="0" borderId="22" xfId="1" applyFont="1" applyFill="1" applyBorder="1" applyAlignment="1" applyProtection="1">
      <alignment horizontal="center" vertical="center"/>
    </xf>
    <xf numFmtId="164" fontId="2" fillId="0" borderId="22" xfId="1" applyFont="1" applyFill="1" applyBorder="1" applyAlignment="1" applyProtection="1">
      <alignment vertical="center"/>
    </xf>
    <xf numFmtId="164" fontId="2" fillId="0" borderId="4" xfId="1" applyFont="1" applyFill="1" applyBorder="1" applyAlignment="1" applyProtection="1">
      <alignment vertical="center"/>
    </xf>
    <xf numFmtId="164" fontId="2" fillId="0" borderId="9" xfId="1" applyFont="1" applyFill="1" applyBorder="1" applyAlignment="1" applyProtection="1">
      <alignment horizontal="center" vertical="center" wrapText="1"/>
    </xf>
    <xf numFmtId="164" fontId="2" fillId="0" borderId="23" xfId="1" applyFont="1" applyFill="1" applyBorder="1" applyAlignment="1" applyProtection="1">
      <alignment vertical="center"/>
    </xf>
    <xf numFmtId="164" fontId="2" fillId="0" borderId="23" xfId="1" applyFont="1" applyFill="1" applyBorder="1" applyAlignment="1" applyProtection="1">
      <alignment horizontal="center" vertical="center"/>
    </xf>
    <xf numFmtId="164" fontId="2" fillId="0" borderId="10" xfId="1" applyFont="1" applyFill="1" applyBorder="1" applyAlignment="1" applyProtection="1">
      <alignment vertical="center"/>
    </xf>
    <xf numFmtId="0" fontId="4" fillId="0" borderId="37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vertical="center"/>
    </xf>
    <xf numFmtId="4" fontId="2" fillId="2" borderId="34" xfId="0" applyNumberFormat="1" applyFont="1" applyFill="1" applyBorder="1" applyAlignment="1" applyProtection="1">
      <alignment vertical="center" wrapText="1"/>
    </xf>
    <xf numFmtId="4" fontId="2" fillId="2" borderId="36" xfId="0" applyNumberFormat="1" applyFont="1" applyFill="1" applyBorder="1" applyAlignment="1" applyProtection="1">
      <alignment vertical="center" wrapText="1"/>
    </xf>
    <xf numFmtId="164" fontId="2" fillId="0" borderId="34" xfId="1" applyFont="1" applyFill="1" applyBorder="1" applyAlignment="1" applyProtection="1">
      <alignment horizontal="center" vertical="center" wrapText="1"/>
    </xf>
    <xf numFmtId="4" fontId="2" fillId="0" borderId="34" xfId="0" applyNumberFormat="1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/>
    </xf>
    <xf numFmtId="4" fontId="2" fillId="2" borderId="22" xfId="0" applyNumberFormat="1" applyFont="1" applyFill="1" applyBorder="1" applyAlignment="1" applyProtection="1">
      <alignment vertical="center" wrapText="1"/>
    </xf>
    <xf numFmtId="4" fontId="2" fillId="2" borderId="4" xfId="0" applyNumberFormat="1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/>
    </xf>
    <xf numFmtId="4" fontId="2" fillId="2" borderId="1" xfId="0" applyNumberFormat="1" applyFont="1" applyFill="1" applyBorder="1" applyAlignment="1" applyProtection="1">
      <alignment vertical="center" wrapText="1"/>
    </xf>
    <xf numFmtId="4" fontId="2" fillId="2" borderId="8" xfId="0" applyNumberFormat="1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/>
    </xf>
    <xf numFmtId="4" fontId="2" fillId="2" borderId="23" xfId="0" applyNumberFormat="1" applyFont="1" applyFill="1" applyBorder="1" applyAlignment="1" applyProtection="1">
      <alignment vertical="center" wrapText="1"/>
    </xf>
    <xf numFmtId="4" fontId="2" fillId="2" borderId="10" xfId="0" applyNumberFormat="1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164" fontId="2" fillId="0" borderId="22" xfId="1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4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164" fontId="4" fillId="2" borderId="22" xfId="1" applyFont="1" applyFill="1" applyBorder="1" applyAlignment="1" applyProtection="1">
      <alignment horizontal="center" vertical="center"/>
    </xf>
    <xf numFmtId="164" fontId="4" fillId="2" borderId="4" xfId="1" applyFont="1" applyFill="1" applyBorder="1" applyAlignment="1" applyProtection="1">
      <alignment horizontal="center" vertical="center"/>
    </xf>
    <xf numFmtId="164" fontId="4" fillId="2" borderId="1" xfId="1" applyFont="1" applyFill="1" applyBorder="1" applyAlignment="1" applyProtection="1">
      <alignment horizontal="center" vertical="center"/>
    </xf>
    <xf numFmtId="164" fontId="4" fillId="2" borderId="8" xfId="1" applyFont="1" applyFill="1" applyBorder="1" applyAlignment="1" applyProtection="1">
      <alignment horizontal="center" vertical="center"/>
    </xf>
    <xf numFmtId="164" fontId="4" fillId="2" borderId="23" xfId="1" applyFont="1" applyFill="1" applyBorder="1" applyAlignment="1" applyProtection="1">
      <alignment horizontal="center" vertical="center"/>
    </xf>
    <xf numFmtId="164" fontId="4" fillId="2" borderId="10" xfId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vertical="center"/>
    </xf>
    <xf numFmtId="4" fontId="2" fillId="0" borderId="31" xfId="0" applyNumberFormat="1" applyFont="1" applyFill="1" applyBorder="1" applyAlignment="1" applyProtection="1">
      <alignment horizontal="center" vertical="center" wrapText="1"/>
    </xf>
    <xf numFmtId="4" fontId="2" fillId="0" borderId="32" xfId="0" applyNumberFormat="1" applyFont="1" applyFill="1" applyBorder="1" applyAlignment="1" applyProtection="1">
      <alignment horizontal="center" vertical="center" wrapText="1"/>
    </xf>
    <xf numFmtId="4" fontId="2" fillId="0" borderId="33" xfId="0" applyNumberFormat="1" applyFont="1" applyFill="1" applyBorder="1" applyAlignment="1" applyProtection="1">
      <alignment horizontal="center" vertical="center" wrapText="1"/>
    </xf>
    <xf numFmtId="4" fontId="2" fillId="0" borderId="34" xfId="0" applyNumberFormat="1" applyFont="1" applyFill="1" applyBorder="1" applyAlignment="1" applyProtection="1">
      <alignment horizontal="center" vertical="center" wrapText="1"/>
    </xf>
    <xf numFmtId="4" fontId="2" fillId="0" borderId="40" xfId="0" applyNumberFormat="1" applyFont="1" applyFill="1" applyBorder="1" applyAlignment="1" applyProtection="1">
      <alignment horizontal="center" vertical="center" wrapText="1"/>
    </xf>
    <xf numFmtId="4" fontId="2" fillId="0" borderId="41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164" fontId="2" fillId="0" borderId="31" xfId="1" applyFont="1" applyFill="1" applyBorder="1" applyAlignment="1" applyProtection="1">
      <alignment horizontal="center" vertical="center" wrapText="1"/>
    </xf>
    <xf numFmtId="164" fontId="2" fillId="0" borderId="32" xfId="1" applyFont="1" applyFill="1" applyBorder="1" applyAlignment="1" applyProtection="1">
      <alignment horizontal="center" vertical="center" wrapText="1"/>
    </xf>
    <xf numFmtId="164" fontId="2" fillId="0" borderId="35" xfId="1" applyFont="1" applyFill="1" applyBorder="1" applyAlignment="1" applyProtection="1">
      <alignment horizontal="center" vertical="center" wrapText="1"/>
    </xf>
    <xf numFmtId="164" fontId="2" fillId="0" borderId="36" xfId="1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" fillId="0" borderId="22" xfId="1" applyFont="1" applyFill="1" applyBorder="1" applyAlignment="1" applyProtection="1">
      <alignment horizontal="center" vertical="center" wrapText="1"/>
    </xf>
    <xf numFmtId="164" fontId="2" fillId="0" borderId="23" xfId="1" applyFont="1" applyFill="1" applyBorder="1" applyAlignment="1" applyProtection="1">
      <alignment horizontal="center" vertical="center" wrapText="1"/>
    </xf>
    <xf numFmtId="164" fontId="2" fillId="0" borderId="4" xfId="1" applyFont="1" applyFill="1" applyBorder="1" applyAlignment="1" applyProtection="1">
      <alignment horizontal="center" vertical="center" wrapText="1"/>
    </xf>
    <xf numFmtId="164" fontId="2" fillId="0" borderId="10" xfId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164" fontId="2" fillId="0" borderId="38" xfId="1" applyFont="1" applyFill="1" applyBorder="1" applyAlignment="1" applyProtection="1">
      <alignment horizontal="center" vertical="center" wrapText="1"/>
    </xf>
    <xf numFmtId="164" fontId="2" fillId="0" borderId="39" xfId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164" fontId="4" fillId="2" borderId="22" xfId="1" applyFont="1" applyFill="1" applyBorder="1" applyAlignment="1" applyProtection="1">
      <alignment horizontal="center" vertical="center" wrapText="1"/>
    </xf>
    <xf numFmtId="164" fontId="4" fillId="2" borderId="23" xfId="1" applyFont="1" applyFill="1" applyBorder="1" applyAlignment="1" applyProtection="1">
      <alignment horizontal="center" vertical="center" wrapText="1"/>
    </xf>
    <xf numFmtId="164" fontId="4" fillId="2" borderId="4" xfId="1" applyFont="1" applyFill="1" applyBorder="1" applyAlignment="1" applyProtection="1">
      <alignment horizontal="center" vertical="center" wrapText="1"/>
    </xf>
    <xf numFmtId="164" fontId="4" fillId="2" borderId="10" xfId="1" applyFont="1" applyFill="1" applyBorder="1" applyAlignment="1" applyProtection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0"/>
  <sheetViews>
    <sheetView tabSelected="1" view="pageBreakPreview" zoomScale="85" zoomScaleNormal="9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8" sqref="M8:M9"/>
    </sheetView>
  </sheetViews>
  <sheetFormatPr defaultRowHeight="12.75" x14ac:dyDescent="0.25"/>
  <cols>
    <col min="1" max="1" width="16.85546875" style="3" customWidth="1"/>
    <col min="2" max="2" width="15.42578125" style="3" customWidth="1"/>
    <col min="3" max="5" width="11.42578125" style="3" customWidth="1"/>
    <col min="6" max="6" width="14.7109375" style="1" customWidth="1"/>
    <col min="7" max="7" width="14.140625" style="2" customWidth="1"/>
    <col min="8" max="8" width="17" style="2" customWidth="1"/>
    <col min="9" max="9" width="14" style="2" customWidth="1"/>
    <col min="10" max="10" width="14.85546875" style="3" customWidth="1"/>
    <col min="11" max="11" width="12" style="3" customWidth="1"/>
    <col min="12" max="12" width="12.28515625" style="3" customWidth="1"/>
    <col min="13" max="13" width="11.7109375" style="3" customWidth="1"/>
    <col min="14" max="14" width="14.5703125" style="3" customWidth="1"/>
    <col min="15" max="16" width="13" style="3" customWidth="1"/>
    <col min="17" max="17" width="12" style="3" customWidth="1"/>
    <col min="18" max="18" width="12.7109375" style="1" customWidth="1"/>
    <col min="19" max="19" width="11.85546875" style="1" customWidth="1"/>
    <col min="20" max="256" width="15.5703125" style="1" customWidth="1"/>
    <col min="257" max="16384" width="9.140625" style="1"/>
  </cols>
  <sheetData>
    <row r="1" spans="1:19" ht="13.5" thickBot="1" x14ac:dyDescent="0.3">
      <c r="A1" s="120" t="s">
        <v>52</v>
      </c>
      <c r="B1" s="120"/>
      <c r="C1" s="120"/>
      <c r="D1" s="120"/>
      <c r="E1" s="120"/>
    </row>
    <row r="2" spans="1:19" ht="15" customHeight="1" x14ac:dyDescent="0.25">
      <c r="B2" s="74" t="s">
        <v>40</v>
      </c>
      <c r="C2" s="75"/>
      <c r="D2" s="75"/>
      <c r="E2" s="86"/>
      <c r="F2" s="74" t="s">
        <v>41</v>
      </c>
      <c r="G2" s="75"/>
      <c r="H2" s="75"/>
      <c r="I2" s="86"/>
      <c r="J2" s="74" t="s">
        <v>42</v>
      </c>
      <c r="K2" s="75"/>
      <c r="L2" s="75"/>
      <c r="M2" s="86"/>
      <c r="N2" s="74" t="s">
        <v>43</v>
      </c>
      <c r="O2" s="75"/>
      <c r="P2" s="75"/>
      <c r="Q2" s="86"/>
      <c r="R2" s="74" t="s">
        <v>53</v>
      </c>
      <c r="S2" s="75"/>
    </row>
    <row r="3" spans="1:19" ht="81.75" customHeight="1" x14ac:dyDescent="0.25">
      <c r="A3" s="4"/>
      <c r="B3" s="87"/>
      <c r="C3" s="88"/>
      <c r="D3" s="88"/>
      <c r="E3" s="89"/>
      <c r="F3" s="87"/>
      <c r="G3" s="88"/>
      <c r="H3" s="88"/>
      <c r="I3" s="89"/>
      <c r="J3" s="76"/>
      <c r="K3" s="77"/>
      <c r="L3" s="77"/>
      <c r="M3" s="90"/>
      <c r="N3" s="76"/>
      <c r="O3" s="77"/>
      <c r="P3" s="77"/>
      <c r="Q3" s="90"/>
      <c r="R3" s="76"/>
      <c r="S3" s="77"/>
    </row>
    <row r="4" spans="1:19" ht="132.75" customHeight="1" thickBot="1" x14ac:dyDescent="0.3">
      <c r="A4" s="5" t="s">
        <v>44</v>
      </c>
      <c r="B4" s="6" t="s">
        <v>45</v>
      </c>
      <c r="C4" s="7" t="s">
        <v>54</v>
      </c>
      <c r="D4" s="7" t="s">
        <v>55</v>
      </c>
      <c r="E4" s="8" t="s">
        <v>56</v>
      </c>
      <c r="F4" s="6" t="s">
        <v>46</v>
      </c>
      <c r="G4" s="9" t="s">
        <v>57</v>
      </c>
      <c r="H4" s="9" t="s">
        <v>58</v>
      </c>
      <c r="I4" s="10" t="s">
        <v>59</v>
      </c>
      <c r="J4" s="6" t="s">
        <v>47</v>
      </c>
      <c r="K4" s="7" t="s">
        <v>60</v>
      </c>
      <c r="L4" s="7" t="s">
        <v>61</v>
      </c>
      <c r="M4" s="8" t="s">
        <v>62</v>
      </c>
      <c r="N4" s="6" t="s">
        <v>48</v>
      </c>
      <c r="O4" s="7" t="s">
        <v>63</v>
      </c>
      <c r="P4" s="7" t="s">
        <v>64</v>
      </c>
      <c r="Q4" s="8" t="s">
        <v>65</v>
      </c>
      <c r="R4" s="6" t="s">
        <v>66</v>
      </c>
      <c r="S4" s="6" t="s">
        <v>67</v>
      </c>
    </row>
    <row r="5" spans="1:19" ht="150.75" customHeight="1" thickBot="1" x14ac:dyDescent="0.3">
      <c r="A5" s="11" t="s">
        <v>50</v>
      </c>
      <c r="B5" s="12" t="s">
        <v>49</v>
      </c>
      <c r="C5" s="13" t="s">
        <v>49</v>
      </c>
      <c r="D5" s="13" t="s">
        <v>49</v>
      </c>
      <c r="E5" s="14" t="s">
        <v>49</v>
      </c>
      <c r="F5" s="15" t="s">
        <v>0</v>
      </c>
      <c r="G5" s="16">
        <v>4724581.57</v>
      </c>
      <c r="H5" s="16">
        <v>4724581.57</v>
      </c>
      <c r="I5" s="17">
        <v>1500000</v>
      </c>
      <c r="J5" s="12" t="s">
        <v>49</v>
      </c>
      <c r="K5" s="13" t="s">
        <v>49</v>
      </c>
      <c r="L5" s="13" t="s">
        <v>49</v>
      </c>
      <c r="M5" s="14" t="s">
        <v>49</v>
      </c>
      <c r="N5" s="12" t="s">
        <v>49</v>
      </c>
      <c r="O5" s="13" t="s">
        <v>49</v>
      </c>
      <c r="P5" s="13" t="s">
        <v>49</v>
      </c>
      <c r="Q5" s="14" t="s">
        <v>49</v>
      </c>
      <c r="R5" s="18">
        <f>H5</f>
        <v>4724581.57</v>
      </c>
      <c r="S5" s="18">
        <f>I5</f>
        <v>1500000</v>
      </c>
    </row>
    <row r="6" spans="1:19" ht="82.5" customHeight="1" thickBot="1" x14ac:dyDescent="0.3">
      <c r="A6" s="11" t="s">
        <v>2</v>
      </c>
      <c r="B6" s="12" t="s">
        <v>49</v>
      </c>
      <c r="C6" s="13" t="s">
        <v>49</v>
      </c>
      <c r="D6" s="13" t="s">
        <v>49</v>
      </c>
      <c r="E6" s="14" t="s">
        <v>49</v>
      </c>
      <c r="F6" s="15" t="s">
        <v>1</v>
      </c>
      <c r="G6" s="16">
        <v>2810601.41</v>
      </c>
      <c r="H6" s="16">
        <v>2810601.41</v>
      </c>
      <c r="I6" s="17">
        <v>1117673.5900000001</v>
      </c>
      <c r="J6" s="12" t="s">
        <v>49</v>
      </c>
      <c r="K6" s="13" t="s">
        <v>49</v>
      </c>
      <c r="L6" s="13" t="s">
        <v>49</v>
      </c>
      <c r="M6" s="14" t="s">
        <v>49</v>
      </c>
      <c r="N6" s="12" t="s">
        <v>49</v>
      </c>
      <c r="O6" s="13" t="s">
        <v>49</v>
      </c>
      <c r="P6" s="13" t="s">
        <v>49</v>
      </c>
      <c r="Q6" s="14" t="s">
        <v>49</v>
      </c>
      <c r="R6" s="18">
        <f t="shared" ref="R6:R7" si="0">H6</f>
        <v>2810601.41</v>
      </c>
      <c r="S6" s="18">
        <f t="shared" ref="S6:S7" si="1">I6</f>
        <v>1117673.5900000001</v>
      </c>
    </row>
    <row r="7" spans="1:19" ht="107.25" customHeight="1" thickBot="1" x14ac:dyDescent="0.3">
      <c r="A7" s="19" t="s">
        <v>4</v>
      </c>
      <c r="B7" s="20" t="s">
        <v>49</v>
      </c>
      <c r="C7" s="21" t="s">
        <v>49</v>
      </c>
      <c r="D7" s="21" t="s">
        <v>49</v>
      </c>
      <c r="E7" s="22" t="s">
        <v>49</v>
      </c>
      <c r="F7" s="23" t="s">
        <v>3</v>
      </c>
      <c r="G7" s="24">
        <v>2172701.5699999998</v>
      </c>
      <c r="H7" s="24">
        <v>2172701.5699999998</v>
      </c>
      <c r="I7" s="25">
        <v>921071.64000000013</v>
      </c>
      <c r="J7" s="20" t="s">
        <v>49</v>
      </c>
      <c r="K7" s="21" t="s">
        <v>49</v>
      </c>
      <c r="L7" s="21" t="s">
        <v>49</v>
      </c>
      <c r="M7" s="22" t="s">
        <v>49</v>
      </c>
      <c r="N7" s="20" t="s">
        <v>49</v>
      </c>
      <c r="O7" s="21" t="s">
        <v>49</v>
      </c>
      <c r="P7" s="21" t="s">
        <v>49</v>
      </c>
      <c r="Q7" s="22" t="s">
        <v>49</v>
      </c>
      <c r="R7" s="26">
        <f t="shared" si="0"/>
        <v>2172701.5699999998</v>
      </c>
      <c r="S7" s="26">
        <f t="shared" si="1"/>
        <v>921071.64000000013</v>
      </c>
    </row>
    <row r="8" spans="1:19" ht="82.5" customHeight="1" x14ac:dyDescent="0.25">
      <c r="A8" s="108" t="s">
        <v>6</v>
      </c>
      <c r="B8" s="82" t="s">
        <v>49</v>
      </c>
      <c r="C8" s="84" t="s">
        <v>49</v>
      </c>
      <c r="D8" s="91" t="s">
        <v>49</v>
      </c>
      <c r="E8" s="93" t="s">
        <v>49</v>
      </c>
      <c r="F8" s="82" t="s">
        <v>7</v>
      </c>
      <c r="G8" s="95">
        <v>1625000</v>
      </c>
      <c r="H8" s="95">
        <v>1381250</v>
      </c>
      <c r="I8" s="97">
        <v>538714.06000000006</v>
      </c>
      <c r="J8" s="103" t="s">
        <v>49</v>
      </c>
      <c r="K8" s="95" t="s">
        <v>49</v>
      </c>
      <c r="L8" s="95" t="s">
        <v>49</v>
      </c>
      <c r="M8" s="97" t="s">
        <v>49</v>
      </c>
      <c r="N8" s="27" t="s">
        <v>68</v>
      </c>
      <c r="O8" s="28">
        <v>235000</v>
      </c>
      <c r="P8" s="29">
        <v>100714.29</v>
      </c>
      <c r="Q8" s="30">
        <v>30214.29</v>
      </c>
      <c r="R8" s="78">
        <f>H8+P8</f>
        <v>1481964.29</v>
      </c>
      <c r="S8" s="80">
        <f>I8+Q8</f>
        <v>568928.35000000009</v>
      </c>
    </row>
    <row r="9" spans="1:19" ht="82.5" customHeight="1" thickBot="1" x14ac:dyDescent="0.3">
      <c r="A9" s="110"/>
      <c r="B9" s="83"/>
      <c r="C9" s="85"/>
      <c r="D9" s="92"/>
      <c r="E9" s="94"/>
      <c r="F9" s="83"/>
      <c r="G9" s="96"/>
      <c r="H9" s="96"/>
      <c r="I9" s="98"/>
      <c r="J9" s="104"/>
      <c r="K9" s="96"/>
      <c r="L9" s="96"/>
      <c r="M9" s="98"/>
      <c r="N9" s="31" t="s">
        <v>5</v>
      </c>
      <c r="O9" s="32">
        <v>819680.52</v>
      </c>
      <c r="P9" s="33">
        <v>0</v>
      </c>
      <c r="Q9" s="34">
        <v>0</v>
      </c>
      <c r="R9" s="79"/>
      <c r="S9" s="81"/>
    </row>
    <row r="10" spans="1:19" ht="82.5" customHeight="1" thickBot="1" x14ac:dyDescent="0.3">
      <c r="A10" s="35" t="s">
        <v>9</v>
      </c>
      <c r="B10" s="36" t="s">
        <v>49</v>
      </c>
      <c r="C10" s="37" t="s">
        <v>49</v>
      </c>
      <c r="D10" s="37" t="s">
        <v>49</v>
      </c>
      <c r="E10" s="38" t="s">
        <v>49</v>
      </c>
      <c r="F10" s="39" t="s">
        <v>10</v>
      </c>
      <c r="G10" s="40">
        <v>1039168.98</v>
      </c>
      <c r="H10" s="40">
        <v>1039168.98</v>
      </c>
      <c r="I10" s="41">
        <v>411597.06000000006</v>
      </c>
      <c r="J10" s="36" t="s">
        <v>8</v>
      </c>
      <c r="K10" s="42">
        <v>161758.91</v>
      </c>
      <c r="L10" s="37">
        <v>0</v>
      </c>
      <c r="M10" s="38">
        <v>0</v>
      </c>
      <c r="N10" s="36" t="s">
        <v>49</v>
      </c>
      <c r="O10" s="37" t="s">
        <v>49</v>
      </c>
      <c r="P10" s="37" t="s">
        <v>49</v>
      </c>
      <c r="Q10" s="38" t="s">
        <v>49</v>
      </c>
      <c r="R10" s="43">
        <f>H10</f>
        <v>1039168.98</v>
      </c>
      <c r="S10" s="43">
        <f>I10</f>
        <v>411597.06000000006</v>
      </c>
    </row>
    <row r="11" spans="1:19" ht="82.5" customHeight="1" x14ac:dyDescent="0.25">
      <c r="A11" s="108" t="s">
        <v>11</v>
      </c>
      <c r="B11" s="111" t="s">
        <v>49</v>
      </c>
      <c r="C11" s="114" t="s">
        <v>49</v>
      </c>
      <c r="D11" s="114" t="s">
        <v>49</v>
      </c>
      <c r="E11" s="117" t="s">
        <v>49</v>
      </c>
      <c r="F11" s="44" t="s">
        <v>69</v>
      </c>
      <c r="G11" s="45">
        <v>4035456</v>
      </c>
      <c r="H11" s="45">
        <v>4035456</v>
      </c>
      <c r="I11" s="46">
        <v>1500000</v>
      </c>
      <c r="J11" s="105" t="s">
        <v>49</v>
      </c>
      <c r="K11" s="91" t="s">
        <v>49</v>
      </c>
      <c r="L11" s="91" t="s">
        <v>49</v>
      </c>
      <c r="M11" s="100" t="s">
        <v>49</v>
      </c>
      <c r="N11" s="105" t="s">
        <v>49</v>
      </c>
      <c r="O11" s="91" t="s">
        <v>49</v>
      </c>
      <c r="P11" s="91" t="s">
        <v>49</v>
      </c>
      <c r="Q11" s="100" t="s">
        <v>49</v>
      </c>
      <c r="R11" s="68">
        <f>H11+H12+H13</f>
        <v>11979281.350000001</v>
      </c>
      <c r="S11" s="68">
        <f>I11+I12+I13</f>
        <v>4407088.54</v>
      </c>
    </row>
    <row r="12" spans="1:19" ht="82.5" customHeight="1" x14ac:dyDescent="0.25">
      <c r="A12" s="109"/>
      <c r="B12" s="112"/>
      <c r="C12" s="115"/>
      <c r="D12" s="115"/>
      <c r="E12" s="118"/>
      <c r="F12" s="47" t="s">
        <v>70</v>
      </c>
      <c r="G12" s="48">
        <v>4447687.12</v>
      </c>
      <c r="H12" s="48">
        <v>4447687.12</v>
      </c>
      <c r="I12" s="49">
        <v>1500000</v>
      </c>
      <c r="J12" s="106"/>
      <c r="K12" s="99"/>
      <c r="L12" s="99"/>
      <c r="M12" s="101"/>
      <c r="N12" s="106"/>
      <c r="O12" s="99"/>
      <c r="P12" s="99"/>
      <c r="Q12" s="101"/>
      <c r="R12" s="72"/>
      <c r="S12" s="72"/>
    </row>
    <row r="13" spans="1:19" ht="82.5" customHeight="1" thickBot="1" x14ac:dyDescent="0.3">
      <c r="A13" s="110"/>
      <c r="B13" s="113"/>
      <c r="C13" s="116"/>
      <c r="D13" s="116"/>
      <c r="E13" s="119"/>
      <c r="F13" s="50" t="s">
        <v>12</v>
      </c>
      <c r="G13" s="51">
        <v>3496138.2299999995</v>
      </c>
      <c r="H13" s="51">
        <v>3496138.2299999995</v>
      </c>
      <c r="I13" s="52">
        <v>1407088.54</v>
      </c>
      <c r="J13" s="107"/>
      <c r="K13" s="92"/>
      <c r="L13" s="92"/>
      <c r="M13" s="102"/>
      <c r="N13" s="107"/>
      <c r="O13" s="92"/>
      <c r="P13" s="92"/>
      <c r="Q13" s="102"/>
      <c r="R13" s="69"/>
      <c r="S13" s="69"/>
    </row>
    <row r="14" spans="1:19" ht="82.5" customHeight="1" thickBot="1" x14ac:dyDescent="0.3">
      <c r="A14" s="11" t="s">
        <v>14</v>
      </c>
      <c r="B14" s="12" t="s">
        <v>49</v>
      </c>
      <c r="C14" s="13" t="s">
        <v>49</v>
      </c>
      <c r="D14" s="13" t="s">
        <v>49</v>
      </c>
      <c r="E14" s="14" t="s">
        <v>49</v>
      </c>
      <c r="F14" s="15" t="s">
        <v>13</v>
      </c>
      <c r="G14" s="16">
        <v>2356894.6</v>
      </c>
      <c r="H14" s="16">
        <v>2356894.6</v>
      </c>
      <c r="I14" s="17">
        <v>971745.39999999991</v>
      </c>
      <c r="J14" s="12" t="s">
        <v>49</v>
      </c>
      <c r="K14" s="13" t="s">
        <v>49</v>
      </c>
      <c r="L14" s="13" t="s">
        <v>49</v>
      </c>
      <c r="M14" s="14" t="s">
        <v>49</v>
      </c>
      <c r="N14" s="12" t="s">
        <v>49</v>
      </c>
      <c r="O14" s="13" t="s">
        <v>49</v>
      </c>
      <c r="P14" s="13" t="s">
        <v>49</v>
      </c>
      <c r="Q14" s="14" t="s">
        <v>49</v>
      </c>
      <c r="R14" s="18">
        <f>H14</f>
        <v>2356894.6</v>
      </c>
      <c r="S14" s="18">
        <f>I14</f>
        <v>971745.39999999991</v>
      </c>
    </row>
    <row r="15" spans="1:19" ht="82.5" customHeight="1" thickBot="1" x14ac:dyDescent="0.3">
      <c r="A15" s="11" t="s">
        <v>16</v>
      </c>
      <c r="B15" s="12" t="s">
        <v>17</v>
      </c>
      <c r="C15" s="18">
        <v>832233.51</v>
      </c>
      <c r="D15" s="18">
        <v>832233.51</v>
      </c>
      <c r="E15" s="18">
        <v>416116.76</v>
      </c>
      <c r="F15" s="15" t="s">
        <v>15</v>
      </c>
      <c r="G15" s="16">
        <v>1325164</v>
      </c>
      <c r="H15" s="16">
        <v>1325164</v>
      </c>
      <c r="I15" s="17">
        <v>559624.69999999995</v>
      </c>
      <c r="J15" s="12" t="s">
        <v>49</v>
      </c>
      <c r="K15" s="13" t="s">
        <v>49</v>
      </c>
      <c r="L15" s="13" t="s">
        <v>49</v>
      </c>
      <c r="M15" s="14" t="s">
        <v>49</v>
      </c>
      <c r="N15" s="12" t="s">
        <v>49</v>
      </c>
      <c r="O15" s="13" t="s">
        <v>49</v>
      </c>
      <c r="P15" s="13" t="s">
        <v>49</v>
      </c>
      <c r="Q15" s="14" t="s">
        <v>49</v>
      </c>
      <c r="R15" s="18">
        <f>H15+D15</f>
        <v>2157397.5099999998</v>
      </c>
      <c r="S15" s="18">
        <f>I15+E15</f>
        <v>975741.46</v>
      </c>
    </row>
    <row r="16" spans="1:19" ht="82.5" customHeight="1" x14ac:dyDescent="0.25">
      <c r="A16" s="108" t="s">
        <v>19</v>
      </c>
      <c r="B16" s="105" t="s">
        <v>49</v>
      </c>
      <c r="C16" s="91" t="s">
        <v>49</v>
      </c>
      <c r="D16" s="91" t="s">
        <v>49</v>
      </c>
      <c r="E16" s="100" t="s">
        <v>49</v>
      </c>
      <c r="F16" s="105" t="s">
        <v>18</v>
      </c>
      <c r="G16" s="121">
        <v>999650</v>
      </c>
      <c r="H16" s="121">
        <v>999650</v>
      </c>
      <c r="I16" s="123">
        <v>396175</v>
      </c>
      <c r="J16" s="53" t="s">
        <v>71</v>
      </c>
      <c r="K16" s="54">
        <f>166658.99-K17</f>
        <v>109658.98999999999</v>
      </c>
      <c r="L16" s="55">
        <v>0</v>
      </c>
      <c r="M16" s="56">
        <v>0</v>
      </c>
      <c r="N16" s="53" t="s">
        <v>49</v>
      </c>
      <c r="O16" s="55" t="s">
        <v>49</v>
      </c>
      <c r="P16" s="55" t="s">
        <v>49</v>
      </c>
      <c r="Q16" s="56" t="s">
        <v>49</v>
      </c>
      <c r="R16" s="68">
        <f>H16+L16+L17</f>
        <v>1056650</v>
      </c>
      <c r="S16" s="70">
        <f>I16+M16+M17</f>
        <v>424675</v>
      </c>
    </row>
    <row r="17" spans="1:19" ht="82.5" customHeight="1" thickBot="1" x14ac:dyDescent="0.3">
      <c r="A17" s="110"/>
      <c r="B17" s="107"/>
      <c r="C17" s="92"/>
      <c r="D17" s="92"/>
      <c r="E17" s="102"/>
      <c r="F17" s="107"/>
      <c r="G17" s="122"/>
      <c r="H17" s="122"/>
      <c r="I17" s="124"/>
      <c r="J17" s="57" t="s">
        <v>72</v>
      </c>
      <c r="K17" s="58">
        <v>57000</v>
      </c>
      <c r="L17" s="58">
        <v>57000</v>
      </c>
      <c r="M17" s="58">
        <v>28500</v>
      </c>
      <c r="N17" s="57" t="s">
        <v>49</v>
      </c>
      <c r="O17" s="59" t="s">
        <v>49</v>
      </c>
      <c r="P17" s="59" t="s">
        <v>49</v>
      </c>
      <c r="Q17" s="60" t="s">
        <v>49</v>
      </c>
      <c r="R17" s="69"/>
      <c r="S17" s="71"/>
    </row>
    <row r="18" spans="1:19" ht="97.5" customHeight="1" thickBot="1" x14ac:dyDescent="0.3">
      <c r="A18" s="11" t="s">
        <v>21</v>
      </c>
      <c r="B18" s="12" t="s">
        <v>49</v>
      </c>
      <c r="C18" s="13" t="s">
        <v>49</v>
      </c>
      <c r="D18" s="13" t="s">
        <v>49</v>
      </c>
      <c r="E18" s="14" t="s">
        <v>49</v>
      </c>
      <c r="F18" s="15" t="s">
        <v>20</v>
      </c>
      <c r="G18" s="16">
        <v>3997956</v>
      </c>
      <c r="H18" s="16">
        <v>3997956</v>
      </c>
      <c r="I18" s="17">
        <v>1500000</v>
      </c>
      <c r="J18" s="12" t="s">
        <v>49</v>
      </c>
      <c r="K18" s="13" t="s">
        <v>49</v>
      </c>
      <c r="L18" s="13" t="s">
        <v>49</v>
      </c>
      <c r="M18" s="14" t="s">
        <v>49</v>
      </c>
      <c r="N18" s="12" t="s">
        <v>49</v>
      </c>
      <c r="O18" s="13" t="s">
        <v>49</v>
      </c>
      <c r="P18" s="13" t="s">
        <v>49</v>
      </c>
      <c r="Q18" s="14" t="s">
        <v>49</v>
      </c>
      <c r="R18" s="18">
        <f t="shared" ref="R18:S21" si="2">H18</f>
        <v>3997956</v>
      </c>
      <c r="S18" s="18">
        <f t="shared" si="2"/>
        <v>1500000</v>
      </c>
    </row>
    <row r="19" spans="1:19" ht="82.5" customHeight="1" thickBot="1" x14ac:dyDescent="0.3">
      <c r="A19" s="11" t="s">
        <v>23</v>
      </c>
      <c r="B19" s="12" t="s">
        <v>49</v>
      </c>
      <c r="C19" s="13" t="s">
        <v>49</v>
      </c>
      <c r="D19" s="13" t="s">
        <v>49</v>
      </c>
      <c r="E19" s="14" t="s">
        <v>49</v>
      </c>
      <c r="F19" s="15" t="s">
        <v>22</v>
      </c>
      <c r="G19" s="16">
        <v>1602875</v>
      </c>
      <c r="H19" s="16">
        <v>1602875</v>
      </c>
      <c r="I19" s="17">
        <v>669416.67000000004</v>
      </c>
      <c r="J19" s="12" t="s">
        <v>49</v>
      </c>
      <c r="K19" s="13" t="s">
        <v>49</v>
      </c>
      <c r="L19" s="13" t="s">
        <v>49</v>
      </c>
      <c r="M19" s="14" t="s">
        <v>49</v>
      </c>
      <c r="N19" s="12" t="s">
        <v>49</v>
      </c>
      <c r="O19" s="13" t="s">
        <v>49</v>
      </c>
      <c r="P19" s="13" t="s">
        <v>49</v>
      </c>
      <c r="Q19" s="14" t="s">
        <v>49</v>
      </c>
      <c r="R19" s="18">
        <f t="shared" si="2"/>
        <v>1602875</v>
      </c>
      <c r="S19" s="18">
        <f t="shared" si="2"/>
        <v>669416.67000000004</v>
      </c>
    </row>
    <row r="20" spans="1:19" ht="82.5" customHeight="1" thickBot="1" x14ac:dyDescent="0.3">
      <c r="A20" s="11" t="s">
        <v>25</v>
      </c>
      <c r="B20" s="12" t="s">
        <v>49</v>
      </c>
      <c r="C20" s="13" t="s">
        <v>49</v>
      </c>
      <c r="D20" s="13" t="s">
        <v>49</v>
      </c>
      <c r="E20" s="14" t="s">
        <v>49</v>
      </c>
      <c r="F20" s="15" t="s">
        <v>24</v>
      </c>
      <c r="G20" s="16">
        <v>1198894.67</v>
      </c>
      <c r="H20" s="16">
        <v>1198894.67</v>
      </c>
      <c r="I20" s="17">
        <v>466456</v>
      </c>
      <c r="J20" s="12" t="s">
        <v>49</v>
      </c>
      <c r="K20" s="13" t="s">
        <v>49</v>
      </c>
      <c r="L20" s="13" t="s">
        <v>49</v>
      </c>
      <c r="M20" s="14" t="s">
        <v>49</v>
      </c>
      <c r="N20" s="12" t="s">
        <v>49</v>
      </c>
      <c r="O20" s="13" t="s">
        <v>49</v>
      </c>
      <c r="P20" s="13" t="s">
        <v>49</v>
      </c>
      <c r="Q20" s="14" t="s">
        <v>49</v>
      </c>
      <c r="R20" s="18">
        <f t="shared" si="2"/>
        <v>1198894.67</v>
      </c>
      <c r="S20" s="18">
        <f t="shared" si="2"/>
        <v>466456</v>
      </c>
    </row>
    <row r="21" spans="1:19" ht="82.5" customHeight="1" thickBot="1" x14ac:dyDescent="0.3">
      <c r="A21" s="11" t="s">
        <v>27</v>
      </c>
      <c r="B21" s="12" t="s">
        <v>49</v>
      </c>
      <c r="C21" s="13" t="s">
        <v>49</v>
      </c>
      <c r="D21" s="13" t="s">
        <v>49</v>
      </c>
      <c r="E21" s="14" t="s">
        <v>49</v>
      </c>
      <c r="F21" s="15" t="s">
        <v>26</v>
      </c>
      <c r="G21" s="16">
        <v>1619254.31</v>
      </c>
      <c r="H21" s="16">
        <v>1619254.31</v>
      </c>
      <c r="I21" s="17">
        <v>688183.24</v>
      </c>
      <c r="J21" s="12" t="s">
        <v>49</v>
      </c>
      <c r="K21" s="13" t="s">
        <v>49</v>
      </c>
      <c r="L21" s="13" t="s">
        <v>49</v>
      </c>
      <c r="M21" s="14" t="s">
        <v>49</v>
      </c>
      <c r="N21" s="12" t="s">
        <v>49</v>
      </c>
      <c r="O21" s="13" t="s">
        <v>49</v>
      </c>
      <c r="P21" s="13" t="s">
        <v>49</v>
      </c>
      <c r="Q21" s="14" t="s">
        <v>49</v>
      </c>
      <c r="R21" s="18">
        <f t="shared" si="2"/>
        <v>1619254.31</v>
      </c>
      <c r="S21" s="18">
        <f t="shared" si="2"/>
        <v>688183.24</v>
      </c>
    </row>
    <row r="22" spans="1:19" ht="82.5" customHeight="1" x14ac:dyDescent="0.25">
      <c r="A22" s="108" t="s">
        <v>51</v>
      </c>
      <c r="B22" s="105" t="s">
        <v>49</v>
      </c>
      <c r="C22" s="91" t="s">
        <v>49</v>
      </c>
      <c r="D22" s="91" t="s">
        <v>49</v>
      </c>
      <c r="E22" s="100" t="s">
        <v>49</v>
      </c>
      <c r="F22" s="44" t="s">
        <v>28</v>
      </c>
      <c r="G22" s="61">
        <v>2212811.85</v>
      </c>
      <c r="H22" s="61">
        <v>2212811.85</v>
      </c>
      <c r="I22" s="62">
        <v>871694.1</v>
      </c>
      <c r="J22" s="105" t="s">
        <v>49</v>
      </c>
      <c r="K22" s="91" t="s">
        <v>49</v>
      </c>
      <c r="L22" s="91" t="s">
        <v>49</v>
      </c>
      <c r="M22" s="100" t="s">
        <v>49</v>
      </c>
      <c r="N22" s="105" t="s">
        <v>49</v>
      </c>
      <c r="O22" s="91" t="s">
        <v>49</v>
      </c>
      <c r="P22" s="91" t="s">
        <v>49</v>
      </c>
      <c r="Q22" s="100" t="s">
        <v>49</v>
      </c>
      <c r="R22" s="68">
        <f>SUM(H22:H26)</f>
        <v>10100000</v>
      </c>
      <c r="S22" s="70">
        <f>SUM(I22:I26)</f>
        <v>4000000</v>
      </c>
    </row>
    <row r="23" spans="1:19" ht="82.5" customHeight="1" x14ac:dyDescent="0.25">
      <c r="A23" s="109"/>
      <c r="B23" s="106"/>
      <c r="C23" s="99"/>
      <c r="D23" s="99"/>
      <c r="E23" s="101"/>
      <c r="F23" s="47" t="s">
        <v>29</v>
      </c>
      <c r="G23" s="63">
        <v>2410108.52</v>
      </c>
      <c r="H23" s="63">
        <v>2410108.52</v>
      </c>
      <c r="I23" s="64">
        <v>958779.71</v>
      </c>
      <c r="J23" s="106"/>
      <c r="K23" s="99"/>
      <c r="L23" s="99"/>
      <c r="M23" s="101"/>
      <c r="N23" s="106"/>
      <c r="O23" s="99"/>
      <c r="P23" s="99"/>
      <c r="Q23" s="101"/>
      <c r="R23" s="72"/>
      <c r="S23" s="73"/>
    </row>
    <row r="24" spans="1:19" ht="82.5" customHeight="1" x14ac:dyDescent="0.25">
      <c r="A24" s="109"/>
      <c r="B24" s="106"/>
      <c r="C24" s="99"/>
      <c r="D24" s="99"/>
      <c r="E24" s="101"/>
      <c r="F24" s="47" t="s">
        <v>30</v>
      </c>
      <c r="G24" s="63">
        <v>1956783.71</v>
      </c>
      <c r="H24" s="63">
        <v>1956783.71</v>
      </c>
      <c r="I24" s="64">
        <v>758695.45</v>
      </c>
      <c r="J24" s="106"/>
      <c r="K24" s="99"/>
      <c r="L24" s="99"/>
      <c r="M24" s="101"/>
      <c r="N24" s="106"/>
      <c r="O24" s="99"/>
      <c r="P24" s="99"/>
      <c r="Q24" s="101"/>
      <c r="R24" s="72"/>
      <c r="S24" s="73"/>
    </row>
    <row r="25" spans="1:19" ht="82.5" customHeight="1" x14ac:dyDescent="0.25">
      <c r="A25" s="109"/>
      <c r="B25" s="106"/>
      <c r="C25" s="99"/>
      <c r="D25" s="99"/>
      <c r="E25" s="101"/>
      <c r="F25" s="47" t="s">
        <v>31</v>
      </c>
      <c r="G25" s="63">
        <v>2147579.64</v>
      </c>
      <c r="H25" s="63">
        <v>2147579.64</v>
      </c>
      <c r="I25" s="64">
        <v>868145.04</v>
      </c>
      <c r="J25" s="106"/>
      <c r="K25" s="99"/>
      <c r="L25" s="99"/>
      <c r="M25" s="101"/>
      <c r="N25" s="106"/>
      <c r="O25" s="99"/>
      <c r="P25" s="99"/>
      <c r="Q25" s="101"/>
      <c r="R25" s="72"/>
      <c r="S25" s="73"/>
    </row>
    <row r="26" spans="1:19" ht="82.5" customHeight="1" thickBot="1" x14ac:dyDescent="0.3">
      <c r="A26" s="110"/>
      <c r="B26" s="107"/>
      <c r="C26" s="92"/>
      <c r="D26" s="92"/>
      <c r="E26" s="102"/>
      <c r="F26" s="50" t="s">
        <v>32</v>
      </c>
      <c r="G26" s="65">
        <v>1372716.28</v>
      </c>
      <c r="H26" s="65">
        <v>1372716.28</v>
      </c>
      <c r="I26" s="66">
        <v>542685.69999999995</v>
      </c>
      <c r="J26" s="107"/>
      <c r="K26" s="92"/>
      <c r="L26" s="92"/>
      <c r="M26" s="102"/>
      <c r="N26" s="107"/>
      <c r="O26" s="92"/>
      <c r="P26" s="92"/>
      <c r="Q26" s="102"/>
      <c r="R26" s="69"/>
      <c r="S26" s="71"/>
    </row>
    <row r="27" spans="1:19" ht="82.5" customHeight="1" thickBot="1" x14ac:dyDescent="0.3">
      <c r="A27" s="11" t="s">
        <v>34</v>
      </c>
      <c r="B27" s="12" t="s">
        <v>49</v>
      </c>
      <c r="C27" s="13" t="s">
        <v>49</v>
      </c>
      <c r="D27" s="13" t="s">
        <v>49</v>
      </c>
      <c r="E27" s="14" t="s">
        <v>49</v>
      </c>
      <c r="F27" s="15" t="s">
        <v>33</v>
      </c>
      <c r="G27" s="16">
        <v>1049250.67</v>
      </c>
      <c r="H27" s="16">
        <v>1049250.67</v>
      </c>
      <c r="I27" s="17">
        <v>472438.14000000007</v>
      </c>
      <c r="J27" s="12" t="s">
        <v>49</v>
      </c>
      <c r="K27" s="13" t="s">
        <v>49</v>
      </c>
      <c r="L27" s="13" t="s">
        <v>49</v>
      </c>
      <c r="M27" s="14" t="s">
        <v>49</v>
      </c>
      <c r="N27" s="12" t="s">
        <v>49</v>
      </c>
      <c r="O27" s="13" t="s">
        <v>49</v>
      </c>
      <c r="P27" s="13" t="s">
        <v>49</v>
      </c>
      <c r="Q27" s="14" t="s">
        <v>49</v>
      </c>
      <c r="R27" s="18">
        <f>H27</f>
        <v>1049250.67</v>
      </c>
      <c r="S27" s="18">
        <f>I27</f>
        <v>472438.14000000007</v>
      </c>
    </row>
    <row r="28" spans="1:19" ht="82.5" customHeight="1" thickBot="1" x14ac:dyDescent="0.3">
      <c r="A28" s="11" t="s">
        <v>36</v>
      </c>
      <c r="B28" s="12" t="s">
        <v>35</v>
      </c>
      <c r="C28" s="18">
        <v>2193100</v>
      </c>
      <c r="D28" s="18">
        <v>2193100</v>
      </c>
      <c r="E28" s="18">
        <v>1000000</v>
      </c>
      <c r="F28" s="15" t="s">
        <v>37</v>
      </c>
      <c r="G28" s="16">
        <v>1174670</v>
      </c>
      <c r="H28" s="16">
        <v>1174670</v>
      </c>
      <c r="I28" s="17">
        <v>481341.25</v>
      </c>
      <c r="J28" s="12" t="s">
        <v>49</v>
      </c>
      <c r="K28" s="13" t="s">
        <v>49</v>
      </c>
      <c r="L28" s="13" t="s">
        <v>49</v>
      </c>
      <c r="M28" s="14" t="s">
        <v>49</v>
      </c>
      <c r="N28" s="12" t="s">
        <v>49</v>
      </c>
      <c r="O28" s="13" t="s">
        <v>49</v>
      </c>
      <c r="P28" s="13" t="s">
        <v>49</v>
      </c>
      <c r="Q28" s="14" t="s">
        <v>49</v>
      </c>
      <c r="R28" s="18">
        <f>D28+H28</f>
        <v>3367770</v>
      </c>
      <c r="S28" s="18">
        <f>E28+I28</f>
        <v>1481341.25</v>
      </c>
    </row>
    <row r="29" spans="1:19" ht="82.5" customHeight="1" thickBot="1" x14ac:dyDescent="0.3">
      <c r="A29" s="11" t="s">
        <v>39</v>
      </c>
      <c r="B29" s="12" t="s">
        <v>49</v>
      </c>
      <c r="C29" s="13" t="s">
        <v>49</v>
      </c>
      <c r="D29" s="13" t="s">
        <v>49</v>
      </c>
      <c r="E29" s="14" t="s">
        <v>49</v>
      </c>
      <c r="F29" s="15" t="s">
        <v>38</v>
      </c>
      <c r="G29" s="16">
        <v>3619096</v>
      </c>
      <c r="H29" s="16">
        <v>3619096</v>
      </c>
      <c r="I29" s="17">
        <v>1400000</v>
      </c>
      <c r="J29" s="12" t="s">
        <v>49</v>
      </c>
      <c r="K29" s="13" t="s">
        <v>49</v>
      </c>
      <c r="L29" s="13" t="s">
        <v>49</v>
      </c>
      <c r="M29" s="14" t="s">
        <v>49</v>
      </c>
      <c r="N29" s="12" t="s">
        <v>49</v>
      </c>
      <c r="O29" s="13" t="s">
        <v>49</v>
      </c>
      <c r="P29" s="13" t="s">
        <v>49</v>
      </c>
      <c r="Q29" s="14" t="s">
        <v>49</v>
      </c>
      <c r="R29" s="18">
        <f>H29</f>
        <v>3619096</v>
      </c>
      <c r="S29" s="18">
        <f>I29</f>
        <v>1400000</v>
      </c>
    </row>
    <row r="30" spans="1:19" x14ac:dyDescent="0.25">
      <c r="K30" s="3">
        <v>1</v>
      </c>
      <c r="R30" s="67"/>
      <c r="S30" s="67"/>
    </row>
  </sheetData>
  <sortState xmlns:xlrd2="http://schemas.microsoft.com/office/spreadsheetml/2017/richdata2" ref="A5:Q29">
    <sortCondition ref="A5:A29"/>
  </sortState>
  <mergeCells count="62">
    <mergeCell ref="A1:E1"/>
    <mergeCell ref="P22:P26"/>
    <mergeCell ref="Q22:Q26"/>
    <mergeCell ref="B16:B17"/>
    <mergeCell ref="C16:C17"/>
    <mergeCell ref="D16:D17"/>
    <mergeCell ref="E16:E17"/>
    <mergeCell ref="F16:F17"/>
    <mergeCell ref="H16:H17"/>
    <mergeCell ref="I16:I17"/>
    <mergeCell ref="L22:L26"/>
    <mergeCell ref="M22:M26"/>
    <mergeCell ref="A8:A9"/>
    <mergeCell ref="G16:G17"/>
    <mergeCell ref="N22:N26"/>
    <mergeCell ref="O22:O26"/>
    <mergeCell ref="I8:I9"/>
    <mergeCell ref="K8:K9"/>
    <mergeCell ref="A22:A26"/>
    <mergeCell ref="B22:B26"/>
    <mergeCell ref="C22:C26"/>
    <mergeCell ref="D22:D26"/>
    <mergeCell ref="E22:E26"/>
    <mergeCell ref="J22:J26"/>
    <mergeCell ref="K22:K26"/>
    <mergeCell ref="A16:A17"/>
    <mergeCell ref="A11:A13"/>
    <mergeCell ref="B11:B13"/>
    <mergeCell ref="C11:C13"/>
    <mergeCell ref="D11:D13"/>
    <mergeCell ref="E11:E13"/>
    <mergeCell ref="P11:P13"/>
    <mergeCell ref="Q11:Q13"/>
    <mergeCell ref="J8:J9"/>
    <mergeCell ref="N11:N13"/>
    <mergeCell ref="O11:O13"/>
    <mergeCell ref="L11:L13"/>
    <mergeCell ref="M11:M13"/>
    <mergeCell ref="J11:J13"/>
    <mergeCell ref="K11:K13"/>
    <mergeCell ref="R2:S3"/>
    <mergeCell ref="R8:R9"/>
    <mergeCell ref="S8:S9"/>
    <mergeCell ref="B8:B9"/>
    <mergeCell ref="C8:C9"/>
    <mergeCell ref="B2:E3"/>
    <mergeCell ref="F2:I3"/>
    <mergeCell ref="N2:Q3"/>
    <mergeCell ref="D8:D9"/>
    <mergeCell ref="E8:E9"/>
    <mergeCell ref="F8:F9"/>
    <mergeCell ref="G8:G9"/>
    <mergeCell ref="H8:H9"/>
    <mergeCell ref="J2:M3"/>
    <mergeCell ref="L8:L9"/>
    <mergeCell ref="M8:M9"/>
    <mergeCell ref="R16:R17"/>
    <mergeCell ref="S16:S17"/>
    <mergeCell ref="R11:R13"/>
    <mergeCell ref="S11:S13"/>
    <mergeCell ref="R22:R26"/>
    <mergeCell ref="S22:S26"/>
  </mergeCells>
  <pageMargins left="0.23622047244094491" right="0.23622047244094491" top="0.74803149606299213" bottom="0.74803149606299213" header="0.31496062992125984" footer="0.31496062992125984"/>
  <pageSetup paperSize="9" scale="54" orientation="landscape" r:id="rId1"/>
  <rowBreaks count="2" manualBreakCount="2">
    <brk id="10" max="18" man="1"/>
    <brk id="19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302C657B9D44B8C65927D5D7F930C" ma:contentTypeVersion="0" ma:contentTypeDescription="Creare un nuovo documento." ma:contentTypeScope="" ma:versionID="13918ef31c32a89918ec5ff24d80fc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A909EC-2758-437F-A6EF-DCA936AB4A1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4F4C47-6B59-4228-BE21-BF01BDD68D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EDE3D0-8A8E-4998-9DA3-C58B678E73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2</vt:lpstr>
      <vt:lpstr>'allegato 2'!Area_stampa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2005 XLSX Test Document</dc:title>
  <dc:subject>Office 2005 XLSX Test Document</dc:subject>
  <dc:creator>SC</dc:creator>
  <cp:keywords>office 2005 openxml php</cp:keywords>
  <dc:description>Test document for Office 2005 XLSX, generated using PHP classes.</dc:description>
  <cp:lastModifiedBy>Galloni Paolo</cp:lastModifiedBy>
  <cp:revision/>
  <cp:lastPrinted>2019-06-17T09:58:09Z</cp:lastPrinted>
  <dcterms:created xsi:type="dcterms:W3CDTF">2019-06-06T11:19:37Z</dcterms:created>
  <dcterms:modified xsi:type="dcterms:W3CDTF">2019-07-11T16:05:52Z</dcterms:modified>
  <cp:category>Test result file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0x0101009C1302C657B9D44B8C65927D5D7F930C</vt:lpwstr>
  </property>
</Properties>
</file>