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brogno_k\AppData\Local\Microsoft\Windows\INetCache\Content.Outlook\JETRE2T0\"/>
    </mc:Choice>
  </mc:AlternateContent>
  <xr:revisionPtr revIDLastSave="0" documentId="13_ncr:1_{238AAD42-1AA0-4337-B26F-1898023E545E}" xr6:coauthVersionLast="47" xr6:coauthVersionMax="47" xr10:uidLastSave="{00000000-0000-0000-0000-000000000000}"/>
  <workbookProtection workbookAlgorithmName="SHA-512" workbookHashValue="E4KMnMwFzQ98UBaUik204p8nLql1CROMTAmeB4IkKbMM2bZdcrdYej/xbm1DC4ms4hWgmNsdvqdfbq/MMBxPBQ==" workbookSaltValue="R7xlZ3srcX+eYJG6HiZZqg==" workbookSpinCount="100000" lockStructure="1"/>
  <bookViews>
    <workbookView xWindow="-120" yWindow="-120" windowWidth="29040" windowHeight="15840" firstSheet="1" activeTab="1" xr2:uid="{7DB01B50-7FC3-4111-8E20-AC2A45C0D003}"/>
  </bookViews>
  <sheets>
    <sheet name="CALCOLO INTERESSI" sheetId="2" state="hidden" r:id="rId1"/>
    <sheet name="CALCOLO CONTRIBUT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6" i="2"/>
  <c r="G5" i="2" s="1"/>
  <c r="B8" i="2"/>
  <c r="B7" i="2" l="1"/>
  <c r="B6" i="2"/>
  <c r="F11" i="2" s="1"/>
  <c r="B19" i="2" l="1"/>
  <c r="B140" i="2"/>
  <c r="B144" i="2"/>
  <c r="B148" i="2"/>
  <c r="B152" i="2"/>
  <c r="B156" i="2"/>
  <c r="B160" i="2"/>
  <c r="B164" i="2"/>
  <c r="B168" i="2"/>
  <c r="B172" i="2"/>
  <c r="B176" i="2"/>
  <c r="B145" i="2"/>
  <c r="B165" i="2"/>
  <c r="B180" i="2"/>
  <c r="B149" i="2"/>
  <c r="B161" i="2"/>
  <c r="B182" i="2"/>
  <c r="B184" i="2"/>
  <c r="B186" i="2"/>
  <c r="B188" i="2"/>
  <c r="B190" i="2"/>
  <c r="B192" i="2"/>
  <c r="B194" i="2"/>
  <c r="B196" i="2"/>
  <c r="B198" i="2"/>
  <c r="B200" i="2"/>
  <c r="B202" i="2"/>
  <c r="B204" i="2"/>
  <c r="B206" i="2"/>
  <c r="B208" i="2"/>
  <c r="B210" i="2"/>
  <c r="B212" i="2"/>
  <c r="B214" i="2"/>
  <c r="B216" i="2"/>
  <c r="B218" i="2"/>
  <c r="B220" i="2"/>
  <c r="B222" i="2"/>
  <c r="B224" i="2"/>
  <c r="B226" i="2"/>
  <c r="B228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142" i="2"/>
  <c r="B146" i="2"/>
  <c r="B150" i="2"/>
  <c r="B154" i="2"/>
  <c r="B158" i="2"/>
  <c r="B162" i="2"/>
  <c r="B166" i="2"/>
  <c r="B170" i="2"/>
  <c r="B174" i="2"/>
  <c r="B178" i="2"/>
  <c r="B147" i="2"/>
  <c r="B163" i="2"/>
  <c r="B171" i="2"/>
  <c r="B151" i="2"/>
  <c r="B167" i="2"/>
  <c r="B139" i="2"/>
  <c r="B143" i="2"/>
  <c r="B155" i="2"/>
  <c r="B175" i="2"/>
  <c r="B159" i="2"/>
  <c r="B181" i="2"/>
  <c r="B183" i="2"/>
  <c r="B185" i="2"/>
  <c r="B187" i="2"/>
  <c r="B189" i="2"/>
  <c r="B191" i="2"/>
  <c r="B193" i="2"/>
  <c r="B195" i="2"/>
  <c r="B197" i="2"/>
  <c r="B199" i="2"/>
  <c r="B201" i="2"/>
  <c r="B203" i="2"/>
  <c r="B205" i="2"/>
  <c r="B207" i="2"/>
  <c r="B209" i="2"/>
  <c r="B211" i="2"/>
  <c r="B213" i="2"/>
  <c r="B215" i="2"/>
  <c r="B217" i="2"/>
  <c r="B219" i="2"/>
  <c r="B221" i="2"/>
  <c r="B223" i="2"/>
  <c r="B225" i="2"/>
  <c r="B227" i="2"/>
  <c r="B229" i="2"/>
  <c r="B231" i="2"/>
  <c r="B233" i="2"/>
  <c r="B235" i="2"/>
  <c r="B237" i="2"/>
  <c r="B239" i="2"/>
  <c r="B241" i="2"/>
  <c r="B243" i="2"/>
  <c r="B245" i="2"/>
  <c r="B247" i="2"/>
  <c r="B249" i="2"/>
  <c r="B251" i="2"/>
  <c r="B253" i="2"/>
  <c r="B255" i="2"/>
  <c r="B257" i="2"/>
  <c r="B179" i="2"/>
  <c r="B141" i="2"/>
  <c r="B157" i="2"/>
  <c r="B169" i="2"/>
  <c r="B177" i="2"/>
  <c r="B153" i="2"/>
  <c r="B173" i="2"/>
  <c r="D19" i="2"/>
  <c r="B21" i="2"/>
  <c r="B36" i="2"/>
  <c r="B134" i="2"/>
  <c r="B110" i="2"/>
  <c r="B135" i="2"/>
  <c r="B62" i="2"/>
  <c r="B9" i="2"/>
  <c r="B124" i="2"/>
  <c r="B40" i="2"/>
  <c r="B80" i="2"/>
  <c r="B111" i="2"/>
  <c r="B125" i="2"/>
  <c r="B136" i="2"/>
  <c r="B41" i="2"/>
  <c r="B87" i="2"/>
  <c r="B112" i="2"/>
  <c r="B126" i="2"/>
  <c r="B20" i="2"/>
  <c r="B43" i="2"/>
  <c r="B95" i="2"/>
  <c r="B116" i="2"/>
  <c r="B127" i="2"/>
  <c r="B52" i="2"/>
  <c r="B103" i="2"/>
  <c r="B117" i="2"/>
  <c r="B128" i="2"/>
  <c r="B23" i="2"/>
  <c r="B54" i="2"/>
  <c r="B104" i="2"/>
  <c r="B118" i="2"/>
  <c r="B132" i="2"/>
  <c r="B24" i="2"/>
  <c r="B55" i="2"/>
  <c r="B108" i="2"/>
  <c r="B119" i="2"/>
  <c r="B133" i="2"/>
  <c r="B131" i="2"/>
  <c r="B34" i="2"/>
  <c r="B57" i="2"/>
  <c r="B109" i="2"/>
  <c r="B120" i="2"/>
  <c r="B27" i="2"/>
  <c r="B48" i="2"/>
  <c r="B71" i="2"/>
  <c r="B106" i="2"/>
  <c r="B114" i="2"/>
  <c r="B122" i="2"/>
  <c r="B130" i="2"/>
  <c r="B138" i="2"/>
  <c r="B47" i="2"/>
  <c r="B66" i="2"/>
  <c r="B105" i="2"/>
  <c r="B113" i="2"/>
  <c r="B121" i="2"/>
  <c r="B129" i="2"/>
  <c r="B137" i="2"/>
  <c r="B30" i="2"/>
  <c r="B50" i="2"/>
  <c r="B78" i="2"/>
  <c r="B107" i="2"/>
  <c r="B115" i="2"/>
  <c r="B123" i="2"/>
  <c r="B59" i="2"/>
  <c r="B64" i="2"/>
  <c r="B68" i="2"/>
  <c r="B73" i="2"/>
  <c r="B31" i="2"/>
  <c r="B38" i="2"/>
  <c r="B56" i="2"/>
  <c r="B101" i="2"/>
  <c r="B97" i="2"/>
  <c r="B93" i="2"/>
  <c r="B89" i="2"/>
  <c r="B85" i="2"/>
  <c r="B102" i="2"/>
  <c r="B98" i="2"/>
  <c r="B94" i="2"/>
  <c r="B90" i="2"/>
  <c r="B86" i="2"/>
  <c r="B100" i="2"/>
  <c r="B92" i="2"/>
  <c r="B84" i="2"/>
  <c r="B69" i="2"/>
  <c r="B53" i="2"/>
  <c r="B37" i="2"/>
  <c r="B76" i="2"/>
  <c r="B74" i="2"/>
  <c r="B67" i="2"/>
  <c r="B60" i="2"/>
  <c r="B58" i="2"/>
  <c r="B51" i="2"/>
  <c r="B44" i="2"/>
  <c r="B42" i="2"/>
  <c r="B35" i="2"/>
  <c r="B28" i="2"/>
  <c r="B26" i="2"/>
  <c r="B22" i="2"/>
  <c r="B79" i="2"/>
  <c r="B70" i="2"/>
  <c r="B99" i="2"/>
  <c r="B91" i="2"/>
  <c r="B83" i="2"/>
  <c r="B81" i="2"/>
  <c r="B65" i="2"/>
  <c r="B49" i="2"/>
  <c r="B33" i="2"/>
  <c r="B72" i="2"/>
  <c r="B63" i="2"/>
  <c r="B96" i="2"/>
  <c r="B88" i="2"/>
  <c r="B77" i="2"/>
  <c r="B61" i="2"/>
  <c r="B45" i="2"/>
  <c r="B29" i="2"/>
  <c r="B82" i="2"/>
  <c r="B75" i="2"/>
  <c r="B25" i="2"/>
  <c r="B32" i="2"/>
  <c r="B39" i="2"/>
  <c r="B46" i="2"/>
  <c r="F145" i="2" l="1"/>
  <c r="G145" i="2" s="1"/>
  <c r="F148" i="2"/>
  <c r="G148" i="2" s="1"/>
  <c r="F153" i="2"/>
  <c r="G153" i="2" s="1"/>
  <c r="F157" i="2"/>
  <c r="G157" i="2" s="1"/>
  <c r="F176" i="2"/>
  <c r="G176" i="2" s="1"/>
  <c r="F144" i="2"/>
  <c r="G144" i="2" s="1"/>
  <c r="F172" i="2"/>
  <c r="G172" i="2" s="1"/>
  <c r="F140" i="2"/>
  <c r="G140" i="2" s="1"/>
  <c r="F168" i="2"/>
  <c r="G168" i="2" s="1"/>
  <c r="F181" i="2"/>
  <c r="G181" i="2" s="1"/>
  <c r="F185" i="2"/>
  <c r="G185" i="2" s="1"/>
  <c r="F189" i="2"/>
  <c r="G189" i="2" s="1"/>
  <c r="F193" i="2"/>
  <c r="G193" i="2" s="1"/>
  <c r="F197" i="2"/>
  <c r="G197" i="2" s="1"/>
  <c r="F201" i="2"/>
  <c r="G201" i="2" s="1"/>
  <c r="F205" i="2"/>
  <c r="G205" i="2" s="1"/>
  <c r="F209" i="2"/>
  <c r="G209" i="2" s="1"/>
  <c r="F213" i="2"/>
  <c r="G213" i="2" s="1"/>
  <c r="F217" i="2"/>
  <c r="G217" i="2" s="1"/>
  <c r="F221" i="2"/>
  <c r="G221" i="2" s="1"/>
  <c r="F225" i="2"/>
  <c r="G225" i="2" s="1"/>
  <c r="F229" i="2"/>
  <c r="G229" i="2" s="1"/>
  <c r="F233" i="2"/>
  <c r="G233" i="2" s="1"/>
  <c r="F237" i="2"/>
  <c r="G237" i="2" s="1"/>
  <c r="F241" i="2"/>
  <c r="G241" i="2" s="1"/>
  <c r="F245" i="2"/>
  <c r="G245" i="2" s="1"/>
  <c r="F249" i="2"/>
  <c r="G249" i="2" s="1"/>
  <c r="F253" i="2"/>
  <c r="G253" i="2" s="1"/>
  <c r="F257" i="2"/>
  <c r="G257" i="2" s="1"/>
  <c r="F179" i="2"/>
  <c r="G179" i="2" s="1"/>
  <c r="F183" i="2"/>
  <c r="G183" i="2" s="1"/>
  <c r="F187" i="2"/>
  <c r="G187" i="2" s="1"/>
  <c r="F191" i="2"/>
  <c r="G191" i="2" s="1"/>
  <c r="F195" i="2"/>
  <c r="G195" i="2" s="1"/>
  <c r="F199" i="2"/>
  <c r="G199" i="2" s="1"/>
  <c r="F203" i="2"/>
  <c r="G203" i="2" s="1"/>
  <c r="F207" i="2"/>
  <c r="G207" i="2" s="1"/>
  <c r="F211" i="2"/>
  <c r="G211" i="2" s="1"/>
  <c r="F215" i="2"/>
  <c r="G215" i="2" s="1"/>
  <c r="F219" i="2"/>
  <c r="G219" i="2" s="1"/>
  <c r="F223" i="2"/>
  <c r="G223" i="2" s="1"/>
  <c r="F227" i="2"/>
  <c r="G227" i="2" s="1"/>
  <c r="F231" i="2"/>
  <c r="G231" i="2" s="1"/>
  <c r="F235" i="2"/>
  <c r="G235" i="2" s="1"/>
  <c r="F239" i="2"/>
  <c r="G239" i="2" s="1"/>
  <c r="F243" i="2"/>
  <c r="G243" i="2" s="1"/>
  <c r="F251" i="2"/>
  <c r="G251" i="2" s="1"/>
  <c r="F255" i="2"/>
  <c r="G255" i="2" s="1"/>
  <c r="F174" i="2"/>
  <c r="G174" i="2" s="1"/>
  <c r="F242" i="2"/>
  <c r="G242" i="2" s="1"/>
  <c r="F258" i="2"/>
  <c r="G258" i="2" s="1"/>
  <c r="F180" i="2"/>
  <c r="G180" i="2" s="1"/>
  <c r="F142" i="2"/>
  <c r="G142" i="2" s="1"/>
  <c r="F146" i="2"/>
  <c r="G146" i="2" s="1"/>
  <c r="F150" i="2"/>
  <c r="G150" i="2" s="1"/>
  <c r="F154" i="2"/>
  <c r="G154" i="2" s="1"/>
  <c r="F158" i="2"/>
  <c r="G158" i="2" s="1"/>
  <c r="F162" i="2"/>
  <c r="G162" i="2" s="1"/>
  <c r="F166" i="2"/>
  <c r="G166" i="2" s="1"/>
  <c r="F170" i="2"/>
  <c r="G170" i="2" s="1"/>
  <c r="F178" i="2"/>
  <c r="G178" i="2" s="1"/>
  <c r="F246" i="2"/>
  <c r="G246" i="2" s="1"/>
  <c r="F184" i="2"/>
  <c r="G184" i="2" s="1"/>
  <c r="F188" i="2"/>
  <c r="G188" i="2" s="1"/>
  <c r="F192" i="2"/>
  <c r="G192" i="2" s="1"/>
  <c r="F196" i="2"/>
  <c r="G196" i="2" s="1"/>
  <c r="F200" i="2"/>
  <c r="G200" i="2" s="1"/>
  <c r="F204" i="2"/>
  <c r="G204" i="2" s="1"/>
  <c r="F208" i="2"/>
  <c r="G208" i="2" s="1"/>
  <c r="F212" i="2"/>
  <c r="G212" i="2" s="1"/>
  <c r="F216" i="2"/>
  <c r="G216" i="2" s="1"/>
  <c r="F220" i="2"/>
  <c r="G220" i="2" s="1"/>
  <c r="F224" i="2"/>
  <c r="G224" i="2" s="1"/>
  <c r="F228" i="2"/>
  <c r="G228" i="2" s="1"/>
  <c r="F232" i="2"/>
  <c r="G232" i="2" s="1"/>
  <c r="F236" i="2"/>
  <c r="G236" i="2" s="1"/>
  <c r="F240" i="2"/>
  <c r="G240" i="2" s="1"/>
  <c r="F244" i="2"/>
  <c r="G244" i="2" s="1"/>
  <c r="F248" i="2"/>
  <c r="G248" i="2" s="1"/>
  <c r="F252" i="2"/>
  <c r="G252" i="2" s="1"/>
  <c r="F256" i="2"/>
  <c r="G256" i="2" s="1"/>
  <c r="F182" i="2"/>
  <c r="G182" i="2" s="1"/>
  <c r="F186" i="2"/>
  <c r="G186" i="2" s="1"/>
  <c r="F190" i="2"/>
  <c r="G190" i="2" s="1"/>
  <c r="F194" i="2"/>
  <c r="G194" i="2" s="1"/>
  <c r="F198" i="2"/>
  <c r="G198" i="2" s="1"/>
  <c r="F202" i="2"/>
  <c r="G202" i="2" s="1"/>
  <c r="F206" i="2"/>
  <c r="G206" i="2" s="1"/>
  <c r="F210" i="2"/>
  <c r="G210" i="2" s="1"/>
  <c r="F214" i="2"/>
  <c r="G214" i="2" s="1"/>
  <c r="F218" i="2"/>
  <c r="G218" i="2" s="1"/>
  <c r="F222" i="2"/>
  <c r="G222" i="2" s="1"/>
  <c r="F226" i="2"/>
  <c r="G226" i="2" s="1"/>
  <c r="F230" i="2"/>
  <c r="G230" i="2" s="1"/>
  <c r="F234" i="2"/>
  <c r="G234" i="2" s="1"/>
  <c r="F238" i="2"/>
  <c r="G238" i="2" s="1"/>
  <c r="F250" i="2"/>
  <c r="G250" i="2" s="1"/>
  <c r="F254" i="2"/>
  <c r="G254" i="2" s="1"/>
  <c r="F139" i="2"/>
  <c r="G139" i="2" s="1"/>
  <c r="F143" i="2"/>
  <c r="G143" i="2" s="1"/>
  <c r="F147" i="2"/>
  <c r="G147" i="2" s="1"/>
  <c r="F151" i="2"/>
  <c r="G151" i="2" s="1"/>
  <c r="F155" i="2"/>
  <c r="G155" i="2" s="1"/>
  <c r="F159" i="2"/>
  <c r="G159" i="2" s="1"/>
  <c r="F163" i="2"/>
  <c r="G163" i="2" s="1"/>
  <c r="F167" i="2"/>
  <c r="G167" i="2" s="1"/>
  <c r="F171" i="2"/>
  <c r="G171" i="2" s="1"/>
  <c r="F175" i="2"/>
  <c r="G175" i="2" s="1"/>
  <c r="F247" i="2"/>
  <c r="G247" i="2" s="1"/>
  <c r="F177" i="2"/>
  <c r="G177" i="2" s="1"/>
  <c r="F161" i="2"/>
  <c r="G161" i="2" s="1"/>
  <c r="F164" i="2"/>
  <c r="G164" i="2" s="1"/>
  <c r="F173" i="2"/>
  <c r="G173" i="2" s="1"/>
  <c r="F169" i="2"/>
  <c r="G169" i="2" s="1"/>
  <c r="F149" i="2"/>
  <c r="G149" i="2" s="1"/>
  <c r="F160" i="2"/>
  <c r="G160" i="2" s="1"/>
  <c r="F156" i="2"/>
  <c r="G156" i="2" s="1"/>
  <c r="B14" i="2"/>
  <c r="F141" i="2"/>
  <c r="G141" i="2" s="1"/>
  <c r="F165" i="2"/>
  <c r="G165" i="2" s="1"/>
  <c r="F152" i="2"/>
  <c r="G152" i="2" s="1"/>
  <c r="C19" i="2"/>
  <c r="F20" i="2"/>
  <c r="G20" i="2" s="1"/>
  <c r="F19" i="2"/>
  <c r="E11" i="2" s="1"/>
  <c r="F90" i="2"/>
  <c r="G90" i="2" s="1"/>
  <c r="F57" i="2"/>
  <c r="G57" i="2" s="1"/>
  <c r="F40" i="2"/>
  <c r="G40" i="2" s="1"/>
  <c r="F101" i="2"/>
  <c r="G101" i="2" s="1"/>
  <c r="F116" i="2"/>
  <c r="G116" i="2" s="1"/>
  <c r="F135" i="2"/>
  <c r="G135" i="2" s="1"/>
  <c r="F110" i="2"/>
  <c r="G110" i="2" s="1"/>
  <c r="F45" i="2"/>
  <c r="G45" i="2" s="1"/>
  <c r="F79" i="2"/>
  <c r="G79" i="2" s="1"/>
  <c r="F98" i="2"/>
  <c r="G98" i="2" s="1"/>
  <c r="F41" i="2"/>
  <c r="G41" i="2" s="1"/>
  <c r="F68" i="2"/>
  <c r="G68" i="2" s="1"/>
  <c r="F113" i="2"/>
  <c r="G113" i="2" s="1"/>
  <c r="F29" i="2"/>
  <c r="G29" i="2" s="1"/>
  <c r="F109" i="2"/>
  <c r="G109" i="2" s="1"/>
  <c r="F49" i="2"/>
  <c r="G49" i="2" s="1"/>
  <c r="F138" i="2"/>
  <c r="G138" i="2" s="1"/>
  <c r="F106" i="2"/>
  <c r="G106" i="2" s="1"/>
  <c r="F137" i="2"/>
  <c r="G137" i="2" s="1"/>
  <c r="F105" i="2"/>
  <c r="G105" i="2" s="1"/>
  <c r="F124" i="2"/>
  <c r="G124" i="2" s="1"/>
  <c r="F111" i="2"/>
  <c r="G111" i="2" s="1"/>
  <c r="F39" i="2"/>
  <c r="G39" i="2" s="1"/>
  <c r="F61" i="2"/>
  <c r="G61" i="2" s="1"/>
  <c r="F102" i="2"/>
  <c r="G102" i="2" s="1"/>
  <c r="F38" i="2"/>
  <c r="G38" i="2" s="1"/>
  <c r="F64" i="2"/>
  <c r="G64" i="2" s="1"/>
  <c r="F48" i="2"/>
  <c r="G48" i="2" s="1"/>
  <c r="F118" i="2"/>
  <c r="G118" i="2" s="1"/>
  <c r="F95" i="2"/>
  <c r="G95" i="2" s="1"/>
  <c r="F114" i="2"/>
  <c r="G114" i="2" s="1"/>
  <c r="F103" i="2"/>
  <c r="G103" i="2" s="1"/>
  <c r="F70" i="2"/>
  <c r="G70" i="2" s="1"/>
  <c r="F94" i="2"/>
  <c r="G94" i="2" s="1"/>
  <c r="F43" i="2"/>
  <c r="G43" i="2" s="1"/>
  <c r="F120" i="2"/>
  <c r="G120" i="2" s="1"/>
  <c r="F107" i="2"/>
  <c r="G107" i="2" s="1"/>
  <c r="F134" i="2"/>
  <c r="G134" i="2" s="1"/>
  <c r="F54" i="2"/>
  <c r="G54" i="2" s="1"/>
  <c r="F133" i="2"/>
  <c r="G133" i="2" s="1"/>
  <c r="F71" i="2"/>
  <c r="G71" i="2" s="1"/>
  <c r="F128" i="2"/>
  <c r="G128" i="2" s="1"/>
  <c r="F115" i="2"/>
  <c r="G115" i="2" s="1"/>
  <c r="F77" i="2"/>
  <c r="G77" i="2" s="1"/>
  <c r="F34" i="2"/>
  <c r="G34" i="2" s="1"/>
  <c r="F59" i="2"/>
  <c r="G59" i="2" s="1"/>
  <c r="F50" i="2"/>
  <c r="G50" i="2" s="1"/>
  <c r="F47" i="2"/>
  <c r="G47" i="2" s="1"/>
  <c r="F27" i="2"/>
  <c r="G27" i="2" s="1"/>
  <c r="F82" i="2"/>
  <c r="G82" i="2" s="1"/>
  <c r="F66" i="2"/>
  <c r="G66" i="2" s="1"/>
  <c r="F80" i="2"/>
  <c r="G80" i="2" s="1"/>
  <c r="F52" i="2"/>
  <c r="G52" i="2" s="1"/>
  <c r="F55" i="2"/>
  <c r="G55" i="2" s="1"/>
  <c r="F119" i="2"/>
  <c r="G119" i="2" s="1"/>
  <c r="F88" i="2"/>
  <c r="G88" i="2" s="1"/>
  <c r="F92" i="2"/>
  <c r="G92" i="2" s="1"/>
  <c r="F31" i="2"/>
  <c r="G31" i="2" s="1"/>
  <c r="F30" i="2"/>
  <c r="G30" i="2" s="1"/>
  <c r="F126" i="2"/>
  <c r="G126" i="2" s="1"/>
  <c r="F36" i="2"/>
  <c r="G36" i="2" s="1"/>
  <c r="F125" i="2"/>
  <c r="G125" i="2" s="1"/>
  <c r="F104" i="2"/>
  <c r="G104" i="2" s="1"/>
  <c r="F136" i="2"/>
  <c r="G136" i="2" s="1"/>
  <c r="F123" i="2"/>
  <c r="G123" i="2" s="1"/>
  <c r="F75" i="2"/>
  <c r="G75" i="2" s="1"/>
  <c r="F91" i="2"/>
  <c r="G91" i="2" s="1"/>
  <c r="F93" i="2"/>
  <c r="G93" i="2" s="1"/>
  <c r="F21" i="2"/>
  <c r="F23" i="2"/>
  <c r="G23" i="2" s="1"/>
  <c r="F117" i="2"/>
  <c r="G117" i="2" s="1"/>
  <c r="F112" i="2"/>
  <c r="G112" i="2" s="1"/>
  <c r="F131" i="2"/>
  <c r="G131" i="2" s="1"/>
  <c r="F42" i="2"/>
  <c r="G42" i="2" s="1"/>
  <c r="F130" i="2"/>
  <c r="G130" i="2" s="1"/>
  <c r="F129" i="2"/>
  <c r="G129" i="2" s="1"/>
  <c r="F132" i="2"/>
  <c r="G132" i="2" s="1"/>
  <c r="F83" i="2"/>
  <c r="G83" i="2" s="1"/>
  <c r="F89" i="2"/>
  <c r="G89" i="2" s="1"/>
  <c r="F62" i="2"/>
  <c r="G62" i="2" s="1"/>
  <c r="F122" i="2"/>
  <c r="G122" i="2" s="1"/>
  <c r="F24" i="2"/>
  <c r="G24" i="2" s="1"/>
  <c r="F121" i="2"/>
  <c r="G121" i="2" s="1"/>
  <c r="F108" i="2"/>
  <c r="G108" i="2" s="1"/>
  <c r="F87" i="2"/>
  <c r="G87" i="2" s="1"/>
  <c r="F127" i="2"/>
  <c r="G127" i="2" s="1"/>
  <c r="F78" i="2"/>
  <c r="G78" i="2" s="1"/>
  <c r="F63" i="2"/>
  <c r="G63" i="2" s="1"/>
  <c r="F76" i="2"/>
  <c r="G76" i="2" s="1"/>
  <c r="F86" i="2"/>
  <c r="G86" i="2" s="1"/>
  <c r="F28" i="2"/>
  <c r="G28" i="2" s="1"/>
  <c r="F35" i="2"/>
  <c r="G35" i="2" s="1"/>
  <c r="F84" i="2"/>
  <c r="G84" i="2" s="1"/>
  <c r="F72" i="2"/>
  <c r="G72" i="2" s="1"/>
  <c r="F44" i="2"/>
  <c r="G44" i="2" s="1"/>
  <c r="F96" i="2"/>
  <c r="G96" i="2" s="1"/>
  <c r="F25" i="2"/>
  <c r="G25" i="2" s="1"/>
  <c r="F65" i="2"/>
  <c r="G65" i="2" s="1"/>
  <c r="F58" i="2"/>
  <c r="G58" i="2" s="1"/>
  <c r="F37" i="2"/>
  <c r="G37" i="2" s="1"/>
  <c r="F46" i="2"/>
  <c r="G46" i="2" s="1"/>
  <c r="F73" i="2"/>
  <c r="G73" i="2" s="1"/>
  <c r="F97" i="2"/>
  <c r="G97" i="2" s="1"/>
  <c r="F32" i="2"/>
  <c r="G32" i="2" s="1"/>
  <c r="F85" i="2"/>
  <c r="G85" i="2" s="1"/>
  <c r="F100" i="2"/>
  <c r="G100" i="2" s="1"/>
  <c r="F22" i="2"/>
  <c r="G22" i="2" s="1"/>
  <c r="F60" i="2"/>
  <c r="G60" i="2" s="1"/>
  <c r="F53" i="2"/>
  <c r="G53" i="2" s="1"/>
  <c r="F74" i="2"/>
  <c r="G74" i="2" s="1"/>
  <c r="F33" i="2"/>
  <c r="G33" i="2" s="1"/>
  <c r="F99" i="2"/>
  <c r="G99" i="2" s="1"/>
  <c r="F51" i="2"/>
  <c r="G51" i="2" s="1"/>
  <c r="F56" i="2"/>
  <c r="G56" i="2" s="1"/>
  <c r="F26" i="2"/>
  <c r="G26" i="2" s="1"/>
  <c r="F67" i="2"/>
  <c r="G67" i="2" s="1"/>
  <c r="F69" i="2"/>
  <c r="G69" i="2" s="1"/>
  <c r="F81" i="2"/>
  <c r="G81" i="2" s="1"/>
  <c r="F14" i="2" l="1"/>
  <c r="C14" i="1"/>
  <c r="C16" i="1" s="1"/>
  <c r="G19" i="2"/>
  <c r="G21" i="2"/>
  <c r="E19" i="2"/>
  <c r="D20" i="2" s="1"/>
  <c r="G14" i="2" l="1"/>
  <c r="G11" i="2"/>
  <c r="C20" i="2" l="1"/>
  <c r="E20" i="2" l="1"/>
  <c r="D21" i="2" l="1"/>
  <c r="C21" i="2" l="1"/>
  <c r="E21" i="2" l="1"/>
  <c r="D22" i="2" s="1"/>
  <c r="C22" i="2" s="1"/>
  <c r="E22" i="2" l="1"/>
  <c r="D23" i="2" s="1"/>
  <c r="C23" i="2" l="1"/>
  <c r="E23" i="2" s="1"/>
  <c r="D24" i="2" l="1"/>
  <c r="C24" i="2" l="1"/>
  <c r="E24" i="2" s="1"/>
  <c r="D25" i="2" s="1"/>
  <c r="C25" i="2" s="1"/>
  <c r="E25" i="2" s="1"/>
  <c r="D26" i="2" l="1"/>
  <c r="C26" i="2" s="1"/>
  <c r="E26" i="2" s="1"/>
  <c r="D27" i="2" l="1"/>
  <c r="C27" i="2" s="1"/>
  <c r="E27" i="2" s="1"/>
  <c r="D28" i="2" l="1"/>
  <c r="C28" i="2" s="1"/>
  <c r="E28" i="2" s="1"/>
  <c r="D29" i="2" l="1"/>
  <c r="C29" i="2" s="1"/>
  <c r="E29" i="2" s="1"/>
  <c r="D30" i="2" l="1"/>
  <c r="C30" i="2" s="1"/>
  <c r="E30" i="2" s="1"/>
  <c r="D31" i="2" l="1"/>
  <c r="C31" i="2" s="1"/>
  <c r="E31" i="2" s="1"/>
  <c r="D32" i="2" l="1"/>
  <c r="C32" i="2" s="1"/>
  <c r="E32" i="2" s="1"/>
  <c r="D33" i="2" l="1"/>
  <c r="C33" i="2" s="1"/>
  <c r="E33" i="2" s="1"/>
  <c r="D34" i="2" l="1"/>
  <c r="C34" i="2" s="1"/>
  <c r="E34" i="2" s="1"/>
  <c r="D35" i="2" l="1"/>
  <c r="C35" i="2" s="1"/>
  <c r="E35" i="2" s="1"/>
  <c r="D36" i="2" l="1"/>
  <c r="C36" i="2" s="1"/>
  <c r="E36" i="2" s="1"/>
  <c r="D37" i="2" l="1"/>
  <c r="C37" i="2" s="1"/>
  <c r="E37" i="2" s="1"/>
  <c r="D38" i="2" l="1"/>
  <c r="C38" i="2" s="1"/>
  <c r="E38" i="2" s="1"/>
  <c r="D39" i="2" l="1"/>
  <c r="C39" i="2" s="1"/>
  <c r="E39" i="2" s="1"/>
  <c r="D40" i="2" l="1"/>
  <c r="C40" i="2" s="1"/>
  <c r="E40" i="2" s="1"/>
  <c r="D41" i="2" l="1"/>
  <c r="C41" i="2" s="1"/>
  <c r="E41" i="2" s="1"/>
  <c r="D42" i="2" l="1"/>
  <c r="C42" i="2" s="1"/>
  <c r="E42" i="2" s="1"/>
  <c r="D43" i="2" l="1"/>
  <c r="C43" i="2" s="1"/>
  <c r="E43" i="2" s="1"/>
  <c r="D44" i="2" l="1"/>
  <c r="C44" i="2" s="1"/>
  <c r="E44" i="2" s="1"/>
  <c r="D45" i="2" l="1"/>
  <c r="C45" i="2" s="1"/>
  <c r="E45" i="2" s="1"/>
  <c r="D46" i="2" l="1"/>
  <c r="C46" i="2" s="1"/>
  <c r="E46" i="2" s="1"/>
  <c r="D47" i="2" l="1"/>
  <c r="C47" i="2" s="1"/>
  <c r="E47" i="2" s="1"/>
  <c r="D48" i="2" l="1"/>
  <c r="C48" i="2" s="1"/>
  <c r="E48" i="2" s="1"/>
  <c r="D49" i="2" l="1"/>
  <c r="C49" i="2" s="1"/>
  <c r="E49" i="2" s="1"/>
  <c r="D50" i="2" l="1"/>
  <c r="C50" i="2" s="1"/>
  <c r="E50" i="2" s="1"/>
  <c r="D51" i="2" l="1"/>
  <c r="C51" i="2" s="1"/>
  <c r="E51" i="2" s="1"/>
  <c r="D52" i="2" l="1"/>
  <c r="C52" i="2" l="1"/>
  <c r="E52" i="2" l="1"/>
  <c r="D53" i="2" s="1"/>
  <c r="C53" i="2" l="1"/>
  <c r="E53" i="2" l="1"/>
  <c r="D54" i="2" s="1"/>
  <c r="C54" i="2" l="1"/>
  <c r="E54" i="2" l="1"/>
  <c r="D55" i="2" s="1"/>
  <c r="C55" i="2" l="1"/>
  <c r="E55" i="2" l="1"/>
  <c r="D56" i="2" s="1"/>
  <c r="C56" i="2" s="1"/>
  <c r="E56" i="2" s="1"/>
  <c r="D57" i="2" s="1"/>
  <c r="C57" i="2" s="1"/>
  <c r="E57" i="2" s="1"/>
  <c r="D58" i="2" s="1"/>
  <c r="C58" i="2" s="1"/>
  <c r="E58" i="2" s="1"/>
  <c r="D59" i="2" s="1"/>
  <c r="C59" i="2" s="1"/>
  <c r="E59" i="2" s="1"/>
  <c r="D60" i="2" s="1"/>
  <c r="C60" i="2" s="1"/>
  <c r="E60" i="2" s="1"/>
  <c r="D61" i="2" l="1"/>
  <c r="C61" i="2" s="1"/>
  <c r="E61" i="2" s="1"/>
  <c r="D62" i="2" l="1"/>
  <c r="C62" i="2" s="1"/>
  <c r="E62" i="2" s="1"/>
  <c r="D63" i="2" l="1"/>
  <c r="C63" i="2" s="1"/>
  <c r="E63" i="2" s="1"/>
  <c r="D64" i="2" l="1"/>
  <c r="C64" i="2" s="1"/>
  <c r="E64" i="2" s="1"/>
  <c r="D65" i="2" l="1"/>
  <c r="C65" i="2" s="1"/>
  <c r="E65" i="2" s="1"/>
  <c r="D66" i="2" l="1"/>
  <c r="C66" i="2" s="1"/>
  <c r="E66" i="2" s="1"/>
  <c r="D67" i="2" l="1"/>
  <c r="C67" i="2" s="1"/>
  <c r="E67" i="2" s="1"/>
  <c r="D68" i="2" l="1"/>
  <c r="C68" i="2" s="1"/>
  <c r="E68" i="2" s="1"/>
  <c r="D69" i="2" l="1"/>
  <c r="C69" i="2" s="1"/>
  <c r="E69" i="2" s="1"/>
  <c r="D70" i="2" l="1"/>
  <c r="C70" i="2" s="1"/>
  <c r="E70" i="2" s="1"/>
  <c r="D71" i="2" l="1"/>
  <c r="C71" i="2" s="1"/>
  <c r="E71" i="2" s="1"/>
  <c r="D72" i="2" l="1"/>
  <c r="C72" i="2" s="1"/>
  <c r="E72" i="2" s="1"/>
  <c r="D73" i="2" l="1"/>
  <c r="C73" i="2" s="1"/>
  <c r="E73" i="2" s="1"/>
  <c r="D74" i="2" l="1"/>
  <c r="C74" i="2" s="1"/>
  <c r="E74" i="2" s="1"/>
  <c r="D75" i="2" l="1"/>
  <c r="C75" i="2" s="1"/>
  <c r="E75" i="2" s="1"/>
  <c r="D76" i="2" l="1"/>
  <c r="C76" i="2" s="1"/>
  <c r="E76" i="2" s="1"/>
  <c r="D77" i="2" l="1"/>
  <c r="C77" i="2" s="1"/>
  <c r="E77" i="2" s="1"/>
  <c r="D78" i="2" l="1"/>
  <c r="C78" i="2" s="1"/>
  <c r="E78" i="2" s="1"/>
  <c r="D79" i="2" l="1"/>
  <c r="C79" i="2" s="1"/>
  <c r="E79" i="2" s="1"/>
  <c r="D80" i="2" l="1"/>
  <c r="C80" i="2" s="1"/>
  <c r="E80" i="2" s="1"/>
  <c r="D81" i="2" l="1"/>
  <c r="C81" i="2" s="1"/>
  <c r="E81" i="2" s="1"/>
  <c r="D82" i="2" l="1"/>
  <c r="C82" i="2" s="1"/>
  <c r="E82" i="2" s="1"/>
  <c r="D83" i="2" l="1"/>
  <c r="C83" i="2" s="1"/>
  <c r="E83" i="2" s="1"/>
  <c r="D84" i="2" l="1"/>
  <c r="C84" i="2" s="1"/>
  <c r="E84" i="2" s="1"/>
  <c r="D85" i="2" l="1"/>
  <c r="C85" i="2" s="1"/>
  <c r="E85" i="2" s="1"/>
  <c r="D86" i="2" l="1"/>
  <c r="C86" i="2" s="1"/>
  <c r="E86" i="2" s="1"/>
  <c r="D87" i="2" l="1"/>
  <c r="C87" i="2" s="1"/>
  <c r="E87" i="2" s="1"/>
  <c r="D88" i="2" l="1"/>
  <c r="C88" i="2" s="1"/>
  <c r="E88" i="2" s="1"/>
  <c r="D89" i="2" l="1"/>
  <c r="C89" i="2" s="1"/>
  <c r="E89" i="2" s="1"/>
  <c r="D90" i="2" l="1"/>
  <c r="C90" i="2" s="1"/>
  <c r="E90" i="2" s="1"/>
  <c r="D91" i="2" l="1"/>
  <c r="C91" i="2" s="1"/>
  <c r="E91" i="2" s="1"/>
  <c r="D92" i="2" l="1"/>
  <c r="C92" i="2" s="1"/>
  <c r="E92" i="2" s="1"/>
  <c r="D93" i="2" l="1"/>
  <c r="C93" i="2" s="1"/>
  <c r="E93" i="2" s="1"/>
  <c r="D94" i="2" l="1"/>
  <c r="C94" i="2" s="1"/>
  <c r="E94" i="2" s="1"/>
  <c r="D95" i="2" l="1"/>
  <c r="C95" i="2" s="1"/>
  <c r="E95" i="2" s="1"/>
  <c r="D96" i="2" l="1"/>
  <c r="C96" i="2" s="1"/>
  <c r="E96" i="2" s="1"/>
  <c r="D97" i="2" l="1"/>
  <c r="C97" i="2" s="1"/>
  <c r="E97" i="2" s="1"/>
  <c r="D98" i="2" l="1"/>
  <c r="C98" i="2" s="1"/>
  <c r="E98" i="2" s="1"/>
  <c r="D99" i="2" l="1"/>
  <c r="C99" i="2" s="1"/>
  <c r="E99" i="2" s="1"/>
  <c r="D100" i="2" l="1"/>
  <c r="C100" i="2" s="1"/>
  <c r="E100" i="2" s="1"/>
  <c r="D101" i="2" l="1"/>
  <c r="C101" i="2" s="1"/>
  <c r="E101" i="2" s="1"/>
  <c r="D102" i="2" l="1"/>
  <c r="C102" i="2" l="1"/>
  <c r="E102" i="2" l="1"/>
  <c r="D103" i="2" l="1"/>
  <c r="C103" i="2" l="1"/>
  <c r="E103" i="2" l="1"/>
  <c r="D104" i="2" l="1"/>
  <c r="C104" i="2" l="1"/>
  <c r="E104" i="2" l="1"/>
  <c r="D105" i="2" l="1"/>
  <c r="C105" i="2" l="1"/>
  <c r="E105" i="2" l="1"/>
  <c r="D106" i="2" l="1"/>
  <c r="C106" i="2" l="1"/>
  <c r="E106" i="2" l="1"/>
  <c r="D107" i="2" l="1"/>
  <c r="C107" i="2" l="1"/>
  <c r="E107" i="2" l="1"/>
  <c r="D108" i="2" l="1"/>
  <c r="C108" i="2" s="1"/>
  <c r="E108" i="2" s="1"/>
  <c r="D109" i="2" l="1"/>
  <c r="C109" i="2" s="1"/>
  <c r="E109" i="2" s="1"/>
  <c r="D110" i="2" l="1"/>
  <c r="C110" i="2" s="1"/>
  <c r="E110" i="2" s="1"/>
  <c r="D111" i="2" l="1"/>
  <c r="C111" i="2" s="1"/>
  <c r="E111" i="2" s="1"/>
  <c r="D112" i="2" l="1"/>
  <c r="C112" i="2" s="1"/>
  <c r="E112" i="2" s="1"/>
  <c r="D113" i="2" l="1"/>
  <c r="C113" i="2" s="1"/>
  <c r="E113" i="2" s="1"/>
  <c r="D114" i="2" l="1"/>
  <c r="C114" i="2" s="1"/>
  <c r="E114" i="2" s="1"/>
  <c r="D115" i="2" l="1"/>
  <c r="C115" i="2" s="1"/>
  <c r="E115" i="2" s="1"/>
  <c r="D116" i="2" l="1"/>
  <c r="C116" i="2" s="1"/>
  <c r="E116" i="2" s="1"/>
  <c r="D117" i="2" l="1"/>
  <c r="C117" i="2" s="1"/>
  <c r="E117" i="2" s="1"/>
  <c r="D118" i="2" l="1"/>
  <c r="C118" i="2" s="1"/>
  <c r="E118" i="2" s="1"/>
  <c r="D119" i="2" l="1"/>
  <c r="C119" i="2" s="1"/>
  <c r="E119" i="2" s="1"/>
  <c r="D120" i="2" l="1"/>
  <c r="C120" i="2" s="1"/>
  <c r="E120" i="2" s="1"/>
  <c r="D121" i="2" l="1"/>
  <c r="C121" i="2" s="1"/>
  <c r="E121" i="2" s="1"/>
  <c r="D122" i="2" l="1"/>
  <c r="C122" i="2" s="1"/>
  <c r="E122" i="2" s="1"/>
  <c r="D123" i="2" l="1"/>
  <c r="C123" i="2" s="1"/>
  <c r="E123" i="2" s="1"/>
  <c r="D124" i="2" l="1"/>
  <c r="C124" i="2" s="1"/>
  <c r="E124" i="2" s="1"/>
  <c r="D125" i="2" l="1"/>
  <c r="C125" i="2" s="1"/>
  <c r="E125" i="2" s="1"/>
  <c r="D126" i="2" l="1"/>
  <c r="C126" i="2" s="1"/>
  <c r="E126" i="2" s="1"/>
  <c r="D127" i="2" l="1"/>
  <c r="C127" i="2" s="1"/>
  <c r="E127" i="2" s="1"/>
  <c r="D128" i="2" l="1"/>
  <c r="C128" i="2" s="1"/>
  <c r="E128" i="2" s="1"/>
  <c r="D129" i="2" l="1"/>
  <c r="C129" i="2" s="1"/>
  <c r="E129" i="2" s="1"/>
  <c r="D130" i="2" l="1"/>
  <c r="C130" i="2" s="1"/>
  <c r="E130" i="2" s="1"/>
  <c r="D131" i="2" l="1"/>
  <c r="C131" i="2" s="1"/>
  <c r="E131" i="2" s="1"/>
  <c r="D132" i="2" l="1"/>
  <c r="C132" i="2" s="1"/>
  <c r="E132" i="2" s="1"/>
  <c r="D133" i="2" l="1"/>
  <c r="C133" i="2" s="1"/>
  <c r="E133" i="2" s="1"/>
  <c r="D134" i="2" l="1"/>
  <c r="C134" i="2" s="1"/>
  <c r="E134" i="2" s="1"/>
  <c r="D135" i="2" l="1"/>
  <c r="C135" i="2" s="1"/>
  <c r="E135" i="2" s="1"/>
  <c r="D136" i="2" l="1"/>
  <c r="C136" i="2" s="1"/>
  <c r="E136" i="2" s="1"/>
  <c r="D137" i="2" l="1"/>
  <c r="C137" i="2" s="1"/>
  <c r="E137" i="2" s="1"/>
  <c r="D138" i="2" l="1"/>
  <c r="C138" i="2" l="1"/>
  <c r="E138" i="2" l="1"/>
  <c r="D139" i="2" l="1"/>
  <c r="C139" i="2" l="1"/>
  <c r="E139" i="2" l="1"/>
  <c r="D140" i="2" l="1"/>
  <c r="C140" i="2" l="1"/>
  <c r="E140" i="2" l="1"/>
  <c r="D141" i="2" l="1"/>
  <c r="C141" i="2" l="1"/>
  <c r="E141" i="2" l="1"/>
  <c r="D142" i="2" l="1"/>
  <c r="C142" i="2" l="1"/>
  <c r="E142" i="2" l="1"/>
  <c r="D143" i="2" l="1"/>
  <c r="C143" i="2" s="1"/>
  <c r="E143" i="2" l="1"/>
  <c r="D144" i="2" l="1"/>
  <c r="C144" i="2" s="1"/>
  <c r="E144" i="2" s="1"/>
  <c r="D145" i="2" l="1"/>
  <c r="C145" i="2" s="1"/>
  <c r="E145" i="2" s="1"/>
  <c r="D146" i="2" l="1"/>
  <c r="C146" i="2" s="1"/>
  <c r="E146" i="2" s="1"/>
  <c r="D147" i="2" l="1"/>
  <c r="C147" i="2" s="1"/>
  <c r="E147" i="2" s="1"/>
  <c r="D148" i="2" l="1"/>
  <c r="C148" i="2" s="1"/>
  <c r="E148" i="2" s="1"/>
  <c r="D149" i="2" l="1"/>
  <c r="C149" i="2" s="1"/>
  <c r="E149" i="2" s="1"/>
  <c r="D150" i="2" l="1"/>
  <c r="C150" i="2" s="1"/>
  <c r="E150" i="2" s="1"/>
  <c r="D151" i="2" l="1"/>
  <c r="C151" i="2" s="1"/>
  <c r="E151" i="2" s="1"/>
  <c r="D152" i="2" l="1"/>
  <c r="C152" i="2" s="1"/>
  <c r="E152" i="2" s="1"/>
  <c r="D153" i="2" l="1"/>
  <c r="C153" i="2" s="1"/>
  <c r="E153" i="2" s="1"/>
  <c r="D154" i="2" l="1"/>
  <c r="C154" i="2" s="1"/>
  <c r="E154" i="2" s="1"/>
  <c r="D155" i="2" l="1"/>
  <c r="C155" i="2" s="1"/>
  <c r="E155" i="2" s="1"/>
  <c r="D156" i="2" l="1"/>
  <c r="C156" i="2" s="1"/>
  <c r="E156" i="2" s="1"/>
  <c r="D157" i="2" l="1"/>
  <c r="C157" i="2" s="1"/>
  <c r="E157" i="2" s="1"/>
  <c r="D158" i="2" l="1"/>
  <c r="C158" i="2" s="1"/>
  <c r="E158" i="2" s="1"/>
  <c r="D159" i="2" l="1"/>
  <c r="C159" i="2" s="1"/>
  <c r="E159" i="2" s="1"/>
  <c r="D160" i="2" l="1"/>
  <c r="C160" i="2" s="1"/>
  <c r="E160" i="2" s="1"/>
  <c r="D161" i="2" l="1"/>
  <c r="C161" i="2" s="1"/>
  <c r="E161" i="2" s="1"/>
  <c r="D162" i="2" l="1"/>
  <c r="C162" i="2" s="1"/>
  <c r="E162" i="2" s="1"/>
  <c r="D163" i="2" l="1"/>
  <c r="C163" i="2" s="1"/>
  <c r="E163" i="2" s="1"/>
  <c r="D164" i="2" l="1"/>
  <c r="C164" i="2" s="1"/>
  <c r="E164" i="2" s="1"/>
  <c r="D165" i="2" l="1"/>
  <c r="C165" i="2" s="1"/>
  <c r="E165" i="2" s="1"/>
  <c r="D166" i="2" l="1"/>
  <c r="C166" i="2" s="1"/>
  <c r="E166" i="2" s="1"/>
  <c r="D167" i="2" l="1"/>
  <c r="C167" i="2" s="1"/>
  <c r="E167" i="2" s="1"/>
  <c r="D168" i="2" l="1"/>
  <c r="C168" i="2" s="1"/>
  <c r="E168" i="2" s="1"/>
  <c r="D169" i="2" l="1"/>
  <c r="C169" i="2" s="1"/>
  <c r="E169" i="2" s="1"/>
  <c r="D170" i="2" l="1"/>
  <c r="C170" i="2" s="1"/>
  <c r="E170" i="2" s="1"/>
  <c r="D171" i="2" l="1"/>
  <c r="C171" i="2" s="1"/>
  <c r="E171" i="2" s="1"/>
  <c r="D172" i="2" l="1"/>
  <c r="C172" i="2" s="1"/>
  <c r="E172" i="2" s="1"/>
  <c r="D173" i="2" l="1"/>
  <c r="C173" i="2" s="1"/>
  <c r="E173" i="2" s="1"/>
  <c r="D174" i="2" l="1"/>
  <c r="C174" i="2" s="1"/>
  <c r="E174" i="2" s="1"/>
  <c r="D175" i="2" l="1"/>
  <c r="C175" i="2" s="1"/>
  <c r="E175" i="2" s="1"/>
  <c r="D176" i="2" l="1"/>
  <c r="C176" i="2" s="1"/>
  <c r="E176" i="2" s="1"/>
  <c r="D177" i="2" l="1"/>
  <c r="C177" i="2" s="1"/>
  <c r="E177" i="2" s="1"/>
  <c r="D178" i="2" l="1"/>
  <c r="C178" i="2" s="1"/>
  <c r="E178" i="2" s="1"/>
  <c r="D179" i="2" l="1"/>
  <c r="C179" i="2" s="1"/>
  <c r="E179" i="2" s="1"/>
  <c r="D180" i="2" l="1"/>
  <c r="C180" i="2" s="1"/>
  <c r="E180" i="2" s="1"/>
  <c r="D181" i="2" l="1"/>
  <c r="C181" i="2" s="1"/>
  <c r="E181" i="2" s="1"/>
  <c r="D182" i="2" l="1"/>
  <c r="C182" i="2" s="1"/>
  <c r="E182" i="2" s="1"/>
  <c r="D183" i="2" l="1"/>
  <c r="C183" i="2" s="1"/>
  <c r="E183" i="2" s="1"/>
  <c r="D184" i="2" l="1"/>
  <c r="C184" i="2" s="1"/>
  <c r="E184" i="2" s="1"/>
  <c r="D185" i="2" l="1"/>
  <c r="C185" i="2" s="1"/>
  <c r="E185" i="2" s="1"/>
  <c r="D186" i="2" l="1"/>
  <c r="C186" i="2" s="1"/>
  <c r="E186" i="2" s="1"/>
  <c r="D187" i="2" l="1"/>
  <c r="C187" i="2" s="1"/>
  <c r="E187" i="2" s="1"/>
  <c r="D188" i="2" l="1"/>
  <c r="C188" i="2" s="1"/>
  <c r="E188" i="2" s="1"/>
  <c r="D189" i="2" l="1"/>
  <c r="C189" i="2" s="1"/>
  <c r="E189" i="2" s="1"/>
  <c r="D190" i="2" l="1"/>
  <c r="C190" i="2" s="1"/>
  <c r="E190" i="2" s="1"/>
  <c r="D191" i="2" l="1"/>
  <c r="C191" i="2" s="1"/>
  <c r="E191" i="2" s="1"/>
  <c r="D192" i="2" l="1"/>
  <c r="C192" i="2" s="1"/>
  <c r="E192" i="2" s="1"/>
  <c r="D193" i="2" l="1"/>
  <c r="C193" i="2" s="1"/>
  <c r="E193" i="2" s="1"/>
  <c r="D194" i="2" l="1"/>
  <c r="C194" i="2" s="1"/>
  <c r="E194" i="2" s="1"/>
  <c r="D195" i="2" l="1"/>
  <c r="C195" i="2" s="1"/>
  <c r="E195" i="2" s="1"/>
  <c r="D196" i="2" l="1"/>
  <c r="C196" i="2" s="1"/>
  <c r="E196" i="2" s="1"/>
  <c r="D197" i="2" l="1"/>
  <c r="C197" i="2" s="1"/>
  <c r="E197" i="2" s="1"/>
  <c r="D198" i="2" l="1"/>
  <c r="C198" i="2" l="1"/>
  <c r="E198" i="2" l="1"/>
  <c r="D199" i="2" l="1"/>
  <c r="C199" i="2" l="1"/>
  <c r="E199" i="2" l="1"/>
  <c r="D200" i="2" l="1"/>
  <c r="C200" i="2" l="1"/>
  <c r="E200" i="2" l="1"/>
  <c r="D201" i="2" l="1"/>
  <c r="C201" i="2" l="1"/>
  <c r="E201" i="2" l="1"/>
  <c r="D202" i="2" l="1"/>
  <c r="C202" i="2" l="1"/>
  <c r="E202" i="2" l="1"/>
  <c r="D203" i="2" l="1"/>
  <c r="C203" i="2" l="1"/>
  <c r="E203" i="2" l="1"/>
  <c r="D204" i="2" l="1"/>
  <c r="C204" i="2" s="1"/>
  <c r="E204" i="2" s="1"/>
  <c r="D205" i="2" l="1"/>
  <c r="C205" i="2" s="1"/>
  <c r="E205" i="2" s="1"/>
  <c r="D206" i="2" l="1"/>
  <c r="C206" i="2" s="1"/>
  <c r="E206" i="2" s="1"/>
  <c r="D207" i="2" l="1"/>
  <c r="C207" i="2" s="1"/>
  <c r="E207" i="2" s="1"/>
  <c r="D208" i="2" l="1"/>
  <c r="C208" i="2" s="1"/>
  <c r="E208" i="2" s="1"/>
  <c r="D209" i="2" l="1"/>
  <c r="C209" i="2" s="1"/>
  <c r="E209" i="2" s="1"/>
  <c r="D210" i="2" l="1"/>
  <c r="C210" i="2" s="1"/>
  <c r="E210" i="2" s="1"/>
  <c r="D211" i="2" l="1"/>
  <c r="C211" i="2" s="1"/>
  <c r="E211" i="2" s="1"/>
  <c r="D212" i="2" l="1"/>
  <c r="C212" i="2" s="1"/>
  <c r="E212" i="2" s="1"/>
  <c r="D213" i="2" l="1"/>
  <c r="C213" i="2" s="1"/>
  <c r="E213" i="2" s="1"/>
  <c r="D214" i="2" l="1"/>
  <c r="C214" i="2" s="1"/>
  <c r="E214" i="2" s="1"/>
  <c r="D215" i="2" l="1"/>
  <c r="C215" i="2" s="1"/>
  <c r="E215" i="2" s="1"/>
  <c r="D216" i="2" l="1"/>
  <c r="C216" i="2" s="1"/>
  <c r="E216" i="2" s="1"/>
  <c r="D217" i="2" l="1"/>
  <c r="C217" i="2" s="1"/>
  <c r="E217" i="2" s="1"/>
  <c r="D218" i="2" l="1"/>
  <c r="C218" i="2" s="1"/>
  <c r="E218" i="2" s="1"/>
  <c r="D219" i="2" l="1"/>
  <c r="C219" i="2" s="1"/>
  <c r="E219" i="2" s="1"/>
  <c r="D220" i="2" l="1"/>
  <c r="C220" i="2" s="1"/>
  <c r="E220" i="2" s="1"/>
  <c r="D221" i="2" l="1"/>
  <c r="C221" i="2" s="1"/>
  <c r="E221" i="2" s="1"/>
  <c r="D222" i="2" l="1"/>
  <c r="C222" i="2" s="1"/>
  <c r="E222" i="2" s="1"/>
  <c r="D223" i="2" l="1"/>
  <c r="C223" i="2" s="1"/>
  <c r="E223" i="2" s="1"/>
  <c r="D224" i="2" l="1"/>
  <c r="C224" i="2" s="1"/>
  <c r="E224" i="2" s="1"/>
  <c r="D225" i="2" l="1"/>
  <c r="C225" i="2" s="1"/>
  <c r="E225" i="2" s="1"/>
  <c r="D226" i="2" l="1"/>
  <c r="C226" i="2" s="1"/>
  <c r="E226" i="2" s="1"/>
  <c r="D227" i="2" l="1"/>
  <c r="C227" i="2" s="1"/>
  <c r="E227" i="2" s="1"/>
  <c r="D228" i="2" l="1"/>
  <c r="C228" i="2" s="1"/>
  <c r="E228" i="2" s="1"/>
  <c r="D229" i="2" l="1"/>
  <c r="C229" i="2" s="1"/>
  <c r="E229" i="2" s="1"/>
  <c r="D230" i="2" l="1"/>
  <c r="C230" i="2" s="1"/>
  <c r="E230" i="2" s="1"/>
  <c r="D231" i="2" l="1"/>
  <c r="C231" i="2" s="1"/>
  <c r="E231" i="2" s="1"/>
  <c r="D232" i="2" l="1"/>
  <c r="C232" i="2" s="1"/>
  <c r="E232" i="2" s="1"/>
  <c r="D233" i="2" l="1"/>
  <c r="C233" i="2" s="1"/>
  <c r="E233" i="2" s="1"/>
  <c r="D234" i="2" l="1"/>
  <c r="C234" i="2" s="1"/>
  <c r="E234" i="2" s="1"/>
  <c r="D235" i="2" l="1"/>
  <c r="C235" i="2" s="1"/>
  <c r="E235" i="2" s="1"/>
  <c r="D236" i="2" l="1"/>
  <c r="C236" i="2" s="1"/>
  <c r="E236" i="2" s="1"/>
  <c r="D237" i="2" l="1"/>
  <c r="C237" i="2" s="1"/>
  <c r="E237" i="2" s="1"/>
  <c r="D238" i="2" l="1"/>
  <c r="C238" i="2" s="1"/>
  <c r="E238" i="2" s="1"/>
  <c r="D239" i="2" l="1"/>
  <c r="C239" i="2" s="1"/>
  <c r="E239" i="2" s="1"/>
  <c r="D240" i="2" l="1"/>
  <c r="C240" i="2" s="1"/>
  <c r="E240" i="2" s="1"/>
  <c r="D241" i="2" l="1"/>
  <c r="C241" i="2" s="1"/>
  <c r="E241" i="2" s="1"/>
  <c r="D242" i="2" l="1"/>
  <c r="C242" i="2" s="1"/>
  <c r="E242" i="2" s="1"/>
  <c r="D243" i="2" l="1"/>
  <c r="C243" i="2" s="1"/>
  <c r="E243" i="2" s="1"/>
  <c r="D244" i="2" l="1"/>
  <c r="C244" i="2" s="1"/>
  <c r="E244" i="2" s="1"/>
  <c r="D245" i="2" l="1"/>
  <c r="C245" i="2" s="1"/>
  <c r="E245" i="2" s="1"/>
  <c r="D246" i="2" l="1"/>
  <c r="C246" i="2" s="1"/>
  <c r="E246" i="2" s="1"/>
  <c r="D247" i="2" l="1"/>
  <c r="C247" i="2" s="1"/>
  <c r="E247" i="2" s="1"/>
  <c r="D248" i="2" l="1"/>
  <c r="C248" i="2" s="1"/>
  <c r="E248" i="2" s="1"/>
  <c r="D249" i="2" l="1"/>
  <c r="C249" i="2" s="1"/>
  <c r="E249" i="2" s="1"/>
  <c r="D250" i="2" l="1"/>
  <c r="C250" i="2" s="1"/>
  <c r="E250" i="2" s="1"/>
  <c r="D251" i="2" l="1"/>
  <c r="C251" i="2" s="1"/>
  <c r="E251" i="2" s="1"/>
  <c r="D252" i="2" l="1"/>
  <c r="C252" i="2" s="1"/>
  <c r="E252" i="2" s="1"/>
  <c r="D253" i="2" l="1"/>
  <c r="C253" i="2" s="1"/>
  <c r="E253" i="2" s="1"/>
  <c r="D254" i="2" l="1"/>
  <c r="C254" i="2" s="1"/>
  <c r="E254" i="2" s="1"/>
  <c r="D255" i="2" l="1"/>
  <c r="C255" i="2" s="1"/>
  <c r="E255" i="2" s="1"/>
  <c r="D256" i="2" l="1"/>
  <c r="C256" i="2" s="1"/>
  <c r="E256" i="2" s="1"/>
  <c r="D257" i="2" l="1"/>
  <c r="C257" i="2" s="1"/>
  <c r="E257" i="2" s="1"/>
  <c r="D258" i="2" l="1"/>
  <c r="C258" i="2" l="1"/>
  <c r="D14" i="2"/>
  <c r="C14" i="2" l="1"/>
  <c r="E258" i="2"/>
</calcChain>
</file>

<file path=xl/sharedStrings.xml><?xml version="1.0" encoding="utf-8"?>
<sst xmlns="http://schemas.openxmlformats.org/spreadsheetml/2006/main" count="56" uniqueCount="49">
  <si>
    <t>DATI MUTUO</t>
  </si>
  <si>
    <t>DURATA</t>
  </si>
  <si>
    <t>PERIODO RATA</t>
  </si>
  <si>
    <t>TASSO ATTUALIZZAZIONE</t>
  </si>
  <si>
    <t>PIANO D'AMMORTAMENTO A TASSO NOMINALE</t>
  </si>
  <si>
    <t>(contributo attualizzato a tasso effettivo)</t>
  </si>
  <si>
    <t>capitale</t>
  </si>
  <si>
    <t>durata</t>
  </si>
  <si>
    <t>(in mesi)</t>
  </si>
  <si>
    <t>periodo rata</t>
  </si>
  <si>
    <t>(1=men.)</t>
  </si>
  <si>
    <t>tasso attualizzazione</t>
  </si>
  <si>
    <t>durata contr.</t>
  </si>
  <si>
    <t>Interessi attualizzati</t>
  </si>
  <si>
    <t>Fondo perduto</t>
  </si>
  <si>
    <t>Totale 
contributo</t>
  </si>
  <si>
    <t>rate</t>
  </si>
  <si>
    <t>interessi</t>
  </si>
  <si>
    <t>contr.rateiz.</t>
  </si>
  <si>
    <t>contr. attual.</t>
  </si>
  <si>
    <t>TOTALI</t>
  </si>
  <si>
    <t>DETTAGLIO PIANO D'AMMORTAMENTO</t>
  </si>
  <si>
    <t>numero</t>
  </si>
  <si>
    <t>importo</t>
  </si>
  <si>
    <t>quota</t>
  </si>
  <si>
    <t>residuo</t>
  </si>
  <si>
    <t>contributo</t>
  </si>
  <si>
    <t>rata</t>
  </si>
  <si>
    <t>quota capitale</t>
  </si>
  <si>
    <t>rateizzato</t>
  </si>
  <si>
    <t>attualizzato</t>
  </si>
  <si>
    <t>TASSO FORFETTARIO INDICATO NEL BANDO</t>
  </si>
  <si>
    <t>COSTO DI INVESTIMENTO PREVISTO PER LA REALIZZAZIONE DEL PROGETTO</t>
  </si>
  <si>
    <t>IL TASSO DI ATTUALIZZAZIONEPRESO A RIFERIMENTO E' QUELLO FISSATO CON DECRETO DEL MINISTERO DELLO SVILUPPO ECONOMICO 14/10/2022 CON DECORRENZA DAL 1° NOVEMBRE 2022</t>
  </si>
  <si>
    <t>IMPORTO</t>
  </si>
  <si>
    <t>IN MESI (IL MUTUO DEVE ESSERE DI DURATA PARI AD ALMENO 48 MESI)</t>
  </si>
  <si>
    <t>1= MENSILE, 2 = bimestrale, 3 = trimestrale ecc.</t>
  </si>
  <si>
    <t>TASSO PRATICATO DALLA BANCA</t>
  </si>
  <si>
    <t>tasso forfettario del contributo</t>
  </si>
  <si>
    <t>tasso per calcolo</t>
  </si>
  <si>
    <t>tasso banca</t>
  </si>
  <si>
    <t>INDICARE IL TASSO DI INTERESSE EFFETTIVAMENTE PRATICATO DALLA BANCA. QUALORA IL TASSO DI INTERESSE DOVESSE ESSERE SUPERIORE AL 4% PER IL CALCOLO DELL'IMPORTO DEL COSTO ATTUALIZZATO DEGLI INTERESSI VERRA' PRESO A RIFERIMENTO IL TASSO DEL 4%</t>
  </si>
  <si>
    <t>I CAMPI EDITABILI SONO QUELLI COLORATI IN VERDE</t>
  </si>
  <si>
    <t>IMPORTO CONTRIBUTO NON SUPERIORE AL 15% DEL COSTO PREVISTO PER LA REALIZZAZIONE DEL PROGETTO</t>
  </si>
  <si>
    <t>IMPORTO TEORICO INTERESSI ATTUALIZZATI*</t>
  </si>
  <si>
    <t>NELLA DOMANDA INSERIRE QUESTO VALORE</t>
  </si>
  <si>
    <t>*N.B. QUALORA IL COSTO DEL PROGETTO AMMESSO DOVESSE RISULTARE INFERIORE AL COSTO DEL PROGETTO PRESENTATO IN DOMANDA, IL CONTRIBUTO POTRA' ESSERE RIMODULATO IN BASE AL COSTO EFFETTIVANENTE AMMESSO</t>
  </si>
  <si>
    <t>MODELLO DI CALCOLO  DELL'IMPORTO CORRISPONDENTE AI COSTI DI INTERESSE ATTUALIZZATI</t>
  </si>
  <si>
    <t>DEVE CORRISPONDERE AD ALMENO IL 50% DEL COSTO DI INVESTIMENTO E NON ESSERE MAGGIORE DELL'INVESTIMENTO STESSO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</si>
</sst>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€-2]\ #,##0.00"/>
    <numFmt numFmtId="165" formatCode="#,##0_);\(#,##0\)"/>
    <numFmt numFmtId="166" formatCode="0.00000%"/>
    <numFmt numFmtId="167" formatCode="_-* #,##0.00000000\ _€_-;\-* #,##0.00000000\ _€_-;_-* &quot;-&quot;??\ _€_-;_-@_-"/>
    <numFmt numFmtId="168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ova Cond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2"/>
      <name val="Arial Nova Cond"/>
      <family val="2"/>
    </font>
    <font>
      <b/>
      <sz val="10"/>
      <color theme="1"/>
      <name val="Arial Nova Cond"/>
      <family val="2"/>
    </font>
    <font>
      <b/>
      <sz val="14"/>
      <color theme="1"/>
      <name val="Arial Nova Cond"/>
      <family val="2"/>
    </font>
    <font>
      <b/>
      <sz val="12"/>
      <color theme="1"/>
      <name val="Arial Nova Cond"/>
      <family val="2"/>
    </font>
    <font>
      <sz val="12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6" fillId="6" borderId="3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9" fontId="6" fillId="6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Continuous"/>
      <protection hidden="1"/>
    </xf>
    <xf numFmtId="0" fontId="3" fillId="0" borderId="6" xfId="0" applyFont="1" applyBorder="1" applyAlignment="1" applyProtection="1">
      <alignment horizontal="centerContinuous"/>
      <protection hidden="1"/>
    </xf>
    <xf numFmtId="0" fontId="3" fillId="0" borderId="7" xfId="0" applyFont="1" applyBorder="1" applyAlignment="1" applyProtection="1">
      <alignment horizontal="centerContinuous"/>
      <protection hidden="1"/>
    </xf>
    <xf numFmtId="0" fontId="3" fillId="0" borderId="8" xfId="0" applyFont="1" applyBorder="1" applyAlignment="1" applyProtection="1">
      <alignment horizontal="centerContinuous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3" fillId="0" borderId="9" xfId="0" applyFont="1" applyBorder="1" applyAlignment="1" applyProtection="1">
      <alignment horizontal="centerContinuous"/>
      <protection hidden="1"/>
    </xf>
    <xf numFmtId="0" fontId="4" fillId="0" borderId="13" xfId="0" applyFont="1" applyBorder="1" applyProtection="1">
      <protection hidden="1"/>
    </xf>
    <xf numFmtId="0" fontId="4" fillId="0" borderId="14" xfId="0" applyFont="1" applyBorder="1" applyProtection="1">
      <protection hidden="1"/>
    </xf>
    <xf numFmtId="10" fontId="4" fillId="0" borderId="1" xfId="0" applyNumberFormat="1" applyFont="1" applyBorder="1" applyProtection="1">
      <protection hidden="1"/>
    </xf>
    <xf numFmtId="164" fontId="4" fillId="2" borderId="14" xfId="0" applyNumberFormat="1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10" fontId="4" fillId="2" borderId="16" xfId="0" applyNumberFormat="1" applyFont="1" applyFill="1" applyBorder="1" applyProtection="1">
      <protection hidden="1"/>
    </xf>
    <xf numFmtId="168" fontId="4" fillId="0" borderId="0" xfId="1" applyNumberFormat="1" applyFont="1" applyProtection="1">
      <protection hidden="1"/>
    </xf>
    <xf numFmtId="167" fontId="4" fillId="0" borderId="0" xfId="0" applyNumberFormat="1" applyFont="1" applyProtection="1">
      <protection hidden="1"/>
    </xf>
    <xf numFmtId="0" fontId="4" fillId="0" borderId="15" xfId="0" applyFont="1" applyBorder="1" applyProtection="1">
      <protection hidden="1"/>
    </xf>
    <xf numFmtId="165" fontId="4" fillId="2" borderId="0" xfId="0" applyNumberFormat="1" applyFont="1" applyFill="1" applyProtection="1">
      <protection hidden="1"/>
    </xf>
    <xf numFmtId="0" fontId="4" fillId="0" borderId="16" xfId="0" applyFont="1" applyBorder="1" applyProtection="1">
      <protection hidden="1"/>
    </xf>
    <xf numFmtId="165" fontId="4" fillId="2" borderId="14" xfId="0" applyNumberFormat="1" applyFont="1" applyFill="1" applyBorder="1" applyProtection="1">
      <protection hidden="1"/>
    </xf>
    <xf numFmtId="10" fontId="4" fillId="2" borderId="1" xfId="0" applyNumberFormat="1" applyFont="1" applyFill="1" applyBorder="1" applyProtection="1">
      <protection hidden="1"/>
    </xf>
    <xf numFmtId="166" fontId="4" fillId="0" borderId="0" xfId="2" applyNumberFormat="1" applyFont="1" applyProtection="1">
      <protection hidden="1"/>
    </xf>
    <xf numFmtId="0" fontId="4" fillId="0" borderId="17" xfId="0" applyFont="1" applyBorder="1" applyProtection="1">
      <protection hidden="1"/>
    </xf>
    <xf numFmtId="165" fontId="4" fillId="0" borderId="18" xfId="0" applyNumberFormat="1" applyFont="1" applyBorder="1" applyProtection="1">
      <protection hidden="1"/>
    </xf>
    <xf numFmtId="0" fontId="4" fillId="0" borderId="19" xfId="0" applyFont="1" applyBorder="1" applyProtection="1">
      <protection hidden="1"/>
    </xf>
    <xf numFmtId="9" fontId="4" fillId="2" borderId="0" xfId="0" applyNumberFormat="1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64" fontId="3" fillId="4" borderId="21" xfId="0" applyNumberFormat="1" applyFont="1" applyFill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0" fontId="4" fillId="0" borderId="23" xfId="0" applyFont="1" applyBorder="1" applyAlignment="1" applyProtection="1">
      <alignment horizontal="centerContinuous"/>
      <protection hidden="1"/>
    </xf>
    <xf numFmtId="0" fontId="4" fillId="0" borderId="24" xfId="0" applyFont="1" applyBorder="1" applyAlignment="1" applyProtection="1">
      <alignment horizontal="centerContinuous"/>
      <protection hidden="1"/>
    </xf>
    <xf numFmtId="0" fontId="4" fillId="0" borderId="25" xfId="0" applyFont="1" applyBorder="1" applyAlignment="1" applyProtection="1">
      <alignment horizontal="centerContinuous"/>
      <protection hidden="1"/>
    </xf>
    <xf numFmtId="0" fontId="4" fillId="0" borderId="26" xfId="0" applyFont="1" applyBorder="1" applyAlignment="1" applyProtection="1">
      <alignment horizontal="centerContinuous"/>
      <protection hidden="1"/>
    </xf>
    <xf numFmtId="164" fontId="4" fillId="0" borderId="27" xfId="0" applyNumberFormat="1" applyFont="1" applyBorder="1" applyProtection="1">
      <protection hidden="1"/>
    </xf>
    <xf numFmtId="164" fontId="4" fillId="0" borderId="28" xfId="0" applyNumberFormat="1" applyFont="1" applyBorder="1" applyProtection="1">
      <protection hidden="1"/>
    </xf>
    <xf numFmtId="164" fontId="4" fillId="0" borderId="29" xfId="0" applyNumberFormat="1" applyFont="1" applyBorder="1" applyProtection="1">
      <protection hidden="1"/>
    </xf>
    <xf numFmtId="164" fontId="4" fillId="0" borderId="30" xfId="0" applyNumberFormat="1" applyFont="1" applyBorder="1" applyProtection="1">
      <protection hidden="1"/>
    </xf>
    <xf numFmtId="164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/>
      <protection hidden="1"/>
    </xf>
    <xf numFmtId="165" fontId="4" fillId="0" borderId="0" xfId="0" applyNumberFormat="1" applyFont="1" applyProtection="1"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10" fontId="7" fillId="3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 wrapText="1"/>
      <protection hidden="1"/>
    </xf>
    <xf numFmtId="0" fontId="2" fillId="5" borderId="37" xfId="0" applyFont="1" applyFill="1" applyBorder="1" applyAlignment="1" applyProtection="1">
      <alignment horizontal="center" vertical="center" wrapText="1"/>
      <protection hidden="1"/>
    </xf>
    <xf numFmtId="10" fontId="7" fillId="0" borderId="0" xfId="0" applyNumberFormat="1" applyFont="1" applyAlignment="1" applyProtection="1">
      <alignment horizontal="center" vertical="center"/>
      <protection hidden="1"/>
    </xf>
    <xf numFmtId="10" fontId="7" fillId="0" borderId="38" xfId="0" applyNumberFormat="1" applyFont="1" applyBorder="1" applyAlignment="1" applyProtection="1">
      <alignment horizontal="center" vertical="center"/>
      <protection hidden="1"/>
    </xf>
    <xf numFmtId="43" fontId="10" fillId="3" borderId="39" xfId="1" applyFont="1" applyFill="1" applyBorder="1" applyAlignment="1" applyProtection="1">
      <alignment vertical="center" wrapText="1"/>
      <protection locked="0"/>
    </xf>
    <xf numFmtId="0" fontId="10" fillId="3" borderId="40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locked="0"/>
    </xf>
    <xf numFmtId="43" fontId="10" fillId="0" borderId="36" xfId="1" applyFont="1" applyBorder="1" applyAlignment="1" applyProtection="1">
      <alignment horizontal="center" vertical="center" wrapText="1"/>
      <protection hidden="1"/>
    </xf>
    <xf numFmtId="43" fontId="10" fillId="3" borderId="36" xfId="1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36" xfId="0" applyFont="1" applyFill="1" applyBorder="1" applyAlignment="1" applyProtection="1">
      <alignment horizontal="center" vertical="center" wrapText="1"/>
      <protection hidden="1"/>
    </xf>
    <xf numFmtId="0" fontId="9" fillId="2" borderId="34" xfId="0" applyFont="1" applyFill="1" applyBorder="1" applyAlignment="1" applyProtection="1">
      <alignment horizontal="center" vertical="center" wrapText="1"/>
      <protection hidden="1"/>
    </xf>
    <xf numFmtId="0" fontId="9" fillId="2" borderId="39" xfId="0" applyFont="1" applyFill="1" applyBorder="1" applyAlignment="1" applyProtection="1">
      <alignment horizontal="center" vertical="center" wrapText="1"/>
      <protection hidden="1"/>
    </xf>
    <xf numFmtId="0" fontId="9" fillId="2" borderId="36" xfId="0" applyFont="1" applyFill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justify" vertical="center" wrapText="1"/>
      <protection hidden="1"/>
    </xf>
    <xf numFmtId="0" fontId="2" fillId="0" borderId="39" xfId="0" applyFont="1" applyBorder="1" applyAlignment="1" applyProtection="1">
      <alignment horizontal="justify" vertical="center" wrapText="1"/>
      <protection hidden="1"/>
    </xf>
    <xf numFmtId="0" fontId="2" fillId="0" borderId="36" xfId="0" applyFont="1" applyBorder="1" applyAlignment="1" applyProtection="1">
      <alignment horizontal="justify" vertical="center" wrapText="1"/>
      <protection hidden="1"/>
    </xf>
    <xf numFmtId="0" fontId="2" fillId="3" borderId="34" xfId="0" applyFont="1" applyFill="1" applyBorder="1" applyAlignment="1" applyProtection="1">
      <alignment horizontal="justify" vertical="center" wrapText="1"/>
      <protection hidden="1"/>
    </xf>
    <xf numFmtId="0" fontId="2" fillId="3" borderId="39" xfId="0" applyFont="1" applyFill="1" applyBorder="1" applyAlignment="1" applyProtection="1">
      <alignment horizontal="justify" vertical="center" wrapText="1"/>
      <protection hidden="1"/>
    </xf>
    <xf numFmtId="0" fontId="2" fillId="3" borderId="36" xfId="0" applyFont="1" applyFill="1" applyBorder="1" applyAlignment="1" applyProtection="1">
      <alignment horizontal="justify" vertical="center" wrapText="1"/>
      <protection hidden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C6E5-65AD-4721-B336-ABD1C310B63A}">
  <dimension ref="A1:I258"/>
  <sheetViews>
    <sheetView workbookViewId="0">
      <selection activeCell="K30" sqref="K30"/>
    </sheetView>
  </sheetViews>
  <sheetFormatPr defaultColWidth="20.5703125" defaultRowHeight="15.75" x14ac:dyDescent="0.25"/>
  <cols>
    <col min="1" max="1" width="13.28515625" style="11" customWidth="1"/>
    <col min="2" max="2" width="16.85546875" style="11" customWidth="1"/>
    <col min="3" max="3" width="15.7109375" style="11" customWidth="1"/>
    <col min="4" max="4" width="18.140625" style="11" customWidth="1"/>
    <col min="5" max="5" width="14.42578125" style="11" customWidth="1"/>
    <col min="6" max="7" width="13.28515625" style="11" customWidth="1"/>
    <col min="8" max="16384" width="20.5703125" style="11"/>
  </cols>
  <sheetData>
    <row r="1" spans="1:9" x14ac:dyDescent="0.25">
      <c r="A1" s="8"/>
      <c r="B1" s="9"/>
      <c r="C1" s="9"/>
      <c r="D1" s="9"/>
      <c r="E1" s="9"/>
      <c r="F1" s="9"/>
      <c r="G1" s="10"/>
    </row>
    <row r="2" spans="1:9" x14ac:dyDescent="0.25">
      <c r="A2" s="12" t="s">
        <v>4</v>
      </c>
      <c r="B2" s="13"/>
      <c r="C2" s="13"/>
      <c r="D2" s="13"/>
      <c r="E2" s="13"/>
      <c r="F2" s="13"/>
      <c r="G2" s="14"/>
    </row>
    <row r="3" spans="1:9" x14ac:dyDescent="0.25">
      <c r="A3" s="15" t="s">
        <v>5</v>
      </c>
      <c r="B3" s="16"/>
      <c r="C3" s="16"/>
      <c r="D3" s="16"/>
      <c r="E3" s="16"/>
      <c r="F3" s="16"/>
      <c r="G3" s="17"/>
    </row>
    <row r="4" spans="1:9" x14ac:dyDescent="0.25">
      <c r="A4" s="65"/>
      <c r="B4" s="66"/>
      <c r="C4" s="66"/>
      <c r="D4" s="66"/>
      <c r="E4" s="66"/>
      <c r="F4" s="66"/>
      <c r="G4" s="67"/>
    </row>
    <row r="5" spans="1:9" x14ac:dyDescent="0.25">
      <c r="E5" s="18" t="s">
        <v>39</v>
      </c>
      <c r="F5" s="19"/>
      <c r="G5" s="20">
        <f>IF(G6&lt;G7,G6,G7)</f>
        <v>0.04</v>
      </c>
    </row>
    <row r="6" spans="1:9" x14ac:dyDescent="0.25">
      <c r="A6" s="18" t="s">
        <v>6</v>
      </c>
      <c r="B6" s="21">
        <f>'CALCOLO CONTRIBUTO'!C8</f>
        <v>104000</v>
      </c>
      <c r="C6" s="22"/>
      <c r="E6" s="11" t="s">
        <v>40</v>
      </c>
      <c r="G6" s="23">
        <f>'CALCOLO CONTRIBUTO'!C11</f>
        <v>0.06</v>
      </c>
      <c r="H6" s="24"/>
      <c r="I6" s="25"/>
    </row>
    <row r="7" spans="1:9" x14ac:dyDescent="0.25">
      <c r="A7" s="26" t="s">
        <v>7</v>
      </c>
      <c r="B7" s="27">
        <f>'CALCOLO CONTRIBUTO'!C9</f>
        <v>48</v>
      </c>
      <c r="C7" s="28" t="s">
        <v>8</v>
      </c>
      <c r="E7" s="26" t="s">
        <v>38</v>
      </c>
      <c r="G7" s="23">
        <v>0.04</v>
      </c>
    </row>
    <row r="8" spans="1:9" x14ac:dyDescent="0.25">
      <c r="A8" s="18" t="s">
        <v>9</v>
      </c>
      <c r="B8" s="29">
        <f>'CALCOLO CONTRIBUTO'!C10</f>
        <v>3</v>
      </c>
      <c r="C8" s="22" t="s">
        <v>10</v>
      </c>
      <c r="E8" s="18" t="s">
        <v>11</v>
      </c>
      <c r="F8" s="19"/>
      <c r="G8" s="30">
        <f>'CALCOLO CONTRIBUTO'!C13</f>
        <v>2.4899999999999999E-2</v>
      </c>
      <c r="H8" s="31"/>
    </row>
    <row r="9" spans="1:9" x14ac:dyDescent="0.25">
      <c r="A9" s="32" t="s">
        <v>12</v>
      </c>
      <c r="B9" s="33">
        <f>B7</f>
        <v>48</v>
      </c>
      <c r="C9" s="34" t="s">
        <v>8</v>
      </c>
      <c r="E9" s="68" t="s">
        <v>13</v>
      </c>
      <c r="F9" s="11" t="s">
        <v>14</v>
      </c>
      <c r="G9" s="68" t="s">
        <v>15</v>
      </c>
    </row>
    <row r="10" spans="1:9" ht="16.5" thickBot="1" x14ac:dyDescent="0.3">
      <c r="E10" s="69"/>
      <c r="F10" s="35">
        <v>0.15</v>
      </c>
      <c r="G10" s="69"/>
    </row>
    <row r="11" spans="1:9" ht="17.25" thickTop="1" thickBot="1" x14ac:dyDescent="0.3">
      <c r="A11" s="70"/>
      <c r="B11" s="70"/>
      <c r="C11" s="70"/>
      <c r="E11" s="37">
        <f>PV(((1+$G$8)^($B$8/12)-1),($B$9/$B$8),-F19)</f>
        <v>8601.9183768088878</v>
      </c>
      <c r="F11" s="38">
        <f>B6*F10</f>
        <v>15600</v>
      </c>
      <c r="G11" s="38">
        <f>E11+F11</f>
        <v>24201.918376808888</v>
      </c>
    </row>
    <row r="12" spans="1:9" ht="17.25" thickTop="1" thickBot="1" x14ac:dyDescent="0.3"/>
    <row r="13" spans="1:9" ht="16.5" thickTop="1" x14ac:dyDescent="0.25">
      <c r="B13" s="39" t="s">
        <v>16</v>
      </c>
      <c r="C13" s="40" t="s">
        <v>6</v>
      </c>
      <c r="D13" s="41" t="s">
        <v>17</v>
      </c>
      <c r="E13" s="40"/>
      <c r="F13" s="41" t="s">
        <v>18</v>
      </c>
      <c r="G13" s="42" t="s">
        <v>19</v>
      </c>
    </row>
    <row r="14" spans="1:9" ht="16.5" thickBot="1" x14ac:dyDescent="0.3">
      <c r="A14" s="16" t="s">
        <v>20</v>
      </c>
      <c r="B14" s="43">
        <f>SUM(B19:B258)</f>
        <v>113059.80910996819</v>
      </c>
      <c r="C14" s="44">
        <f>SUM(C19:C258)</f>
        <v>103999.99999999994</v>
      </c>
      <c r="D14" s="45">
        <f>SUM(D19:D258)</f>
        <v>9059.8091099682388</v>
      </c>
      <c r="E14" s="44"/>
      <c r="F14" s="45">
        <f>SUM(F19:F258)</f>
        <v>9059.809109968206</v>
      </c>
      <c r="G14" s="46">
        <f>SUM(G19:G258)</f>
        <v>8601.9183768089661</v>
      </c>
      <c r="I14" s="47"/>
    </row>
    <row r="15" spans="1:9" ht="16.5" thickTop="1" x14ac:dyDescent="0.25"/>
    <row r="16" spans="1:9" x14ac:dyDescent="0.25">
      <c r="A16" s="48"/>
      <c r="B16" s="49" t="s">
        <v>21</v>
      </c>
      <c r="C16" s="50"/>
      <c r="E16" s="50"/>
      <c r="F16" s="50"/>
      <c r="G16" s="50"/>
    </row>
    <row r="17" spans="1:8" s="36" customFormat="1" x14ac:dyDescent="0.25">
      <c r="A17" s="36" t="s">
        <v>22</v>
      </c>
      <c r="B17" s="36" t="s">
        <v>23</v>
      </c>
      <c r="C17" s="36" t="s">
        <v>24</v>
      </c>
      <c r="D17" s="36" t="s">
        <v>24</v>
      </c>
      <c r="E17" s="36" t="s">
        <v>25</v>
      </c>
      <c r="F17" s="36" t="s">
        <v>26</v>
      </c>
      <c r="G17" s="36" t="s">
        <v>26</v>
      </c>
    </row>
    <row r="18" spans="1:8" s="36" customFormat="1" x14ac:dyDescent="0.25">
      <c r="A18" s="36" t="s">
        <v>27</v>
      </c>
      <c r="B18" s="36" t="s">
        <v>27</v>
      </c>
      <c r="C18" s="36" t="s">
        <v>6</v>
      </c>
      <c r="D18" s="36" t="s">
        <v>17</v>
      </c>
      <c r="E18" s="36" t="s">
        <v>28</v>
      </c>
      <c r="F18" s="36" t="s">
        <v>29</v>
      </c>
      <c r="G18" s="36" t="s">
        <v>30</v>
      </c>
    </row>
    <row r="19" spans="1:8" x14ac:dyDescent="0.25">
      <c r="A19" s="11">
        <v>1</v>
      </c>
      <c r="B19" s="47">
        <f t="shared" ref="B19:B50" si="0">IF(($B$7/$B$8)&gt;=$A19,(PMT($G$5/(12/$B$8),$B$7/$B$8,-$B$6)),0)</f>
        <v>7066.2380693730129</v>
      </c>
      <c r="C19" s="47">
        <f>B19-D19</f>
        <v>6026.2380693730129</v>
      </c>
      <c r="D19" s="47">
        <f>($B$6*$G$5*($B$8*30))/360</f>
        <v>1040</v>
      </c>
      <c r="E19" s="47">
        <f>B6-C19</f>
        <v>97973.761930626992</v>
      </c>
      <c r="F19" s="47">
        <f t="shared" ref="F19:F50" si="1">IF(($B$9/$B$8)&gt;=$A19,((-PMT(($G$5-$G$7)/(12/$B$8),$B$7/$B$8,-$B$6))+B19),0)</f>
        <v>566.23806937301288</v>
      </c>
      <c r="G19" s="47">
        <f>F19*(1/(((1+$G$8)^($B$8/12))^A19))</f>
        <v>562.76708846407769</v>
      </c>
      <c r="H19" s="51"/>
    </row>
    <row r="20" spans="1:8" x14ac:dyDescent="0.25">
      <c r="A20" s="11">
        <v>2</v>
      </c>
      <c r="B20" s="47">
        <f t="shared" si="0"/>
        <v>7066.2380693730129</v>
      </c>
      <c r="C20" s="47">
        <f t="shared" ref="C20:C82" si="2">B20-D20</f>
        <v>6086.5004500667428</v>
      </c>
      <c r="D20" s="47">
        <f t="shared" ref="D20:D51" si="3">IF($B$7/$B$8&gt;=A20,(E19*$G$5*($B$8*30))/360,0)</f>
        <v>979.73761930626995</v>
      </c>
      <c r="E20" s="47">
        <f t="shared" ref="E20:E83" si="4">E19-C20</f>
        <v>91887.26148056025</v>
      </c>
      <c r="F20" s="47">
        <f t="shared" si="1"/>
        <v>566.23806937301288</v>
      </c>
      <c r="G20" s="47">
        <f t="shared" ref="G20:G82" si="5">F20*(1/(((1+$G$8)^($B$8/12))^A20))</f>
        <v>559.31738430978328</v>
      </c>
      <c r="H20" s="51"/>
    </row>
    <row r="21" spans="1:8" x14ac:dyDescent="0.25">
      <c r="A21" s="11">
        <v>3</v>
      </c>
      <c r="B21" s="47">
        <f t="shared" si="0"/>
        <v>7066.2380693730129</v>
      </c>
      <c r="C21" s="47">
        <f t="shared" si="2"/>
        <v>6147.3654545674108</v>
      </c>
      <c r="D21" s="47">
        <f t="shared" si="3"/>
        <v>918.87261480560244</v>
      </c>
      <c r="E21" s="47">
        <f>E20-C21</f>
        <v>85739.896025992843</v>
      </c>
      <c r="F21" s="47">
        <f t="shared" si="1"/>
        <v>566.23806937301288</v>
      </c>
      <c r="G21" s="47">
        <f t="shared" si="5"/>
        <v>555.88882648581978</v>
      </c>
      <c r="H21" s="51"/>
    </row>
    <row r="22" spans="1:8" x14ac:dyDescent="0.25">
      <c r="A22" s="11">
        <v>4</v>
      </c>
      <c r="B22" s="47">
        <f t="shared" si="0"/>
        <v>7066.2380693730129</v>
      </c>
      <c r="C22" s="47">
        <f t="shared" si="2"/>
        <v>6208.8391091130843</v>
      </c>
      <c r="D22" s="47">
        <f t="shared" si="3"/>
        <v>857.39896025992846</v>
      </c>
      <c r="E22" s="47">
        <f t="shared" si="4"/>
        <v>79531.056916879752</v>
      </c>
      <c r="F22" s="47">
        <f t="shared" si="1"/>
        <v>566.23806937301288</v>
      </c>
      <c r="G22" s="47">
        <f t="shared" si="5"/>
        <v>552.48128536736579</v>
      </c>
      <c r="H22" s="51"/>
    </row>
    <row r="23" spans="1:8" x14ac:dyDescent="0.25">
      <c r="A23" s="11">
        <v>5</v>
      </c>
      <c r="B23" s="47">
        <f t="shared" si="0"/>
        <v>7066.2380693730129</v>
      </c>
      <c r="C23" s="47">
        <f t="shared" si="2"/>
        <v>6270.927500204215</v>
      </c>
      <c r="D23" s="47">
        <f t="shared" si="3"/>
        <v>795.31056916879754</v>
      </c>
      <c r="E23" s="47">
        <f t="shared" si="4"/>
        <v>73260.12941667554</v>
      </c>
      <c r="F23" s="47">
        <f t="shared" si="1"/>
        <v>566.23806937301288</v>
      </c>
      <c r="G23" s="47">
        <f t="shared" si="5"/>
        <v>549.09463212418575</v>
      </c>
      <c r="H23" s="51"/>
    </row>
    <row r="24" spans="1:8" x14ac:dyDescent="0.25">
      <c r="A24" s="11">
        <v>6</v>
      </c>
      <c r="B24" s="47">
        <f t="shared" si="0"/>
        <v>7066.2380693730129</v>
      </c>
      <c r="C24" s="47">
        <f t="shared" si="2"/>
        <v>6333.6367752062579</v>
      </c>
      <c r="D24" s="47">
        <f t="shared" si="3"/>
        <v>732.60129416675545</v>
      </c>
      <c r="E24" s="47">
        <f t="shared" si="4"/>
        <v>66926.492641469289</v>
      </c>
      <c r="F24" s="47">
        <f t="shared" si="1"/>
        <v>566.23806937301288</v>
      </c>
      <c r="G24" s="47">
        <f t="shared" si="5"/>
        <v>545.72873871576098</v>
      </c>
      <c r="H24" s="51"/>
    </row>
    <row r="25" spans="1:8" x14ac:dyDescent="0.25">
      <c r="A25" s="11">
        <v>7</v>
      </c>
      <c r="B25" s="47">
        <f t="shared" si="0"/>
        <v>7066.2380693730129</v>
      </c>
      <c r="C25" s="47">
        <f t="shared" si="2"/>
        <v>6396.9731429583198</v>
      </c>
      <c r="D25" s="47">
        <f t="shared" si="3"/>
        <v>669.26492641469292</v>
      </c>
      <c r="E25" s="47">
        <f t="shared" si="4"/>
        <v>60529.51949851097</v>
      </c>
      <c r="F25" s="47">
        <f t="shared" si="1"/>
        <v>566.23806937301288</v>
      </c>
      <c r="G25" s="47">
        <f t="shared" si="5"/>
        <v>542.38347788644751</v>
      </c>
      <c r="H25" s="51"/>
    </row>
    <row r="26" spans="1:8" x14ac:dyDescent="0.25">
      <c r="A26" s="11">
        <v>8</v>
      </c>
      <c r="B26" s="47">
        <f t="shared" si="0"/>
        <v>7066.2380693730129</v>
      </c>
      <c r="C26" s="47">
        <f t="shared" si="2"/>
        <v>6460.9428743879034</v>
      </c>
      <c r="D26" s="47">
        <f t="shared" si="3"/>
        <v>605.29519498510967</v>
      </c>
      <c r="E26" s="47">
        <f t="shared" si="4"/>
        <v>54068.576624123067</v>
      </c>
      <c r="F26" s="47">
        <f t="shared" si="1"/>
        <v>566.23806937301288</v>
      </c>
      <c r="G26" s="47">
        <f t="shared" si="5"/>
        <v>539.05872316066541</v>
      </c>
      <c r="H26" s="51"/>
    </row>
    <row r="27" spans="1:8" x14ac:dyDescent="0.25">
      <c r="A27" s="11">
        <v>9</v>
      </c>
      <c r="B27" s="47">
        <f t="shared" si="0"/>
        <v>7066.2380693730129</v>
      </c>
      <c r="C27" s="47">
        <f t="shared" si="2"/>
        <v>6525.5523031317825</v>
      </c>
      <c r="D27" s="47">
        <f t="shared" si="3"/>
        <v>540.68576624123068</v>
      </c>
      <c r="E27" s="47">
        <f t="shared" si="4"/>
        <v>47543.024320991288</v>
      </c>
      <c r="F27" s="47">
        <f t="shared" si="1"/>
        <v>566.23806937301288</v>
      </c>
      <c r="G27" s="47">
        <f t="shared" si="5"/>
        <v>535.75434883811693</v>
      </c>
      <c r="H27" s="51"/>
    </row>
    <row r="28" spans="1:8" x14ac:dyDescent="0.25">
      <c r="A28" s="11">
        <v>10</v>
      </c>
      <c r="B28" s="47">
        <f t="shared" si="0"/>
        <v>7066.2380693730129</v>
      </c>
      <c r="C28" s="47">
        <f t="shared" si="2"/>
        <v>6590.8078261630999</v>
      </c>
      <c r="D28" s="47">
        <f t="shared" si="3"/>
        <v>475.43024320991287</v>
      </c>
      <c r="E28" s="47">
        <f t="shared" si="4"/>
        <v>40952.216494828186</v>
      </c>
      <c r="F28" s="47">
        <f t="shared" si="1"/>
        <v>566.23806937301288</v>
      </c>
      <c r="G28" s="47">
        <f t="shared" si="5"/>
        <v>532.47022998903446</v>
      </c>
      <c r="H28" s="51"/>
    </row>
    <row r="29" spans="1:8" x14ac:dyDescent="0.25">
      <c r="A29" s="11">
        <v>11</v>
      </c>
      <c r="B29" s="47">
        <f t="shared" si="0"/>
        <v>7066.2380693730129</v>
      </c>
      <c r="C29" s="47">
        <f t="shared" si="2"/>
        <v>6656.715904424731</v>
      </c>
      <c r="D29" s="47">
        <f t="shared" si="3"/>
        <v>409.5221649482819</v>
      </c>
      <c r="E29" s="47">
        <f t="shared" si="4"/>
        <v>34295.500590403455</v>
      </c>
      <c r="F29" s="47">
        <f t="shared" si="1"/>
        <v>566.23806937301288</v>
      </c>
      <c r="G29" s="47">
        <f t="shared" si="5"/>
        <v>529.20624244945634</v>
      </c>
      <c r="H29" s="51"/>
    </row>
    <row r="30" spans="1:8" x14ac:dyDescent="0.25">
      <c r="A30" s="11">
        <v>12</v>
      </c>
      <c r="B30" s="47">
        <f t="shared" si="0"/>
        <v>7066.2380693730129</v>
      </c>
      <c r="C30" s="47">
        <f t="shared" si="2"/>
        <v>6723.2830634689781</v>
      </c>
      <c r="D30" s="47">
        <f t="shared" si="3"/>
        <v>342.95500590403458</v>
      </c>
      <c r="E30" s="47">
        <f t="shared" si="4"/>
        <v>27572.217526934477</v>
      </c>
      <c r="F30" s="47">
        <f t="shared" si="1"/>
        <v>566.23806937301288</v>
      </c>
      <c r="G30" s="47">
        <f t="shared" si="5"/>
        <v>525.96226281653412</v>
      </c>
      <c r="H30" s="51"/>
    </row>
    <row r="31" spans="1:8" x14ac:dyDescent="0.25">
      <c r="A31" s="11">
        <v>13</v>
      </c>
      <c r="B31" s="47">
        <f t="shared" si="0"/>
        <v>7066.2380693730129</v>
      </c>
      <c r="C31" s="47">
        <f t="shared" si="2"/>
        <v>6790.515894103668</v>
      </c>
      <c r="D31" s="47">
        <f t="shared" si="3"/>
        <v>275.7221752693448</v>
      </c>
      <c r="E31" s="47">
        <f t="shared" si="4"/>
        <v>20781.701632830809</v>
      </c>
      <c r="F31" s="47">
        <f t="shared" si="1"/>
        <v>566.23806937301288</v>
      </c>
      <c r="G31" s="47">
        <f t="shared" si="5"/>
        <v>522.73816844386488</v>
      </c>
      <c r="H31" s="51"/>
    </row>
    <row r="32" spans="1:8" x14ac:dyDescent="0.25">
      <c r="A32" s="11">
        <v>14</v>
      </c>
      <c r="B32" s="47">
        <f t="shared" si="0"/>
        <v>7066.2380693730129</v>
      </c>
      <c r="C32" s="47">
        <f t="shared" si="2"/>
        <v>6858.4210530447044</v>
      </c>
      <c r="D32" s="47">
        <f t="shared" si="3"/>
        <v>207.81701632830809</v>
      </c>
      <c r="E32" s="47">
        <f t="shared" si="4"/>
        <v>13923.280579786104</v>
      </c>
      <c r="F32" s="47">
        <f t="shared" si="1"/>
        <v>566.23806937301288</v>
      </c>
      <c r="G32" s="47">
        <f t="shared" si="5"/>
        <v>519.53383743685686</v>
      </c>
      <c r="H32" s="51"/>
    </row>
    <row r="33" spans="1:8" x14ac:dyDescent="0.25">
      <c r="A33" s="11">
        <v>15</v>
      </c>
      <c r="B33" s="47">
        <f t="shared" si="0"/>
        <v>7066.2380693730129</v>
      </c>
      <c r="C33" s="47">
        <f t="shared" si="2"/>
        <v>6927.0052635751517</v>
      </c>
      <c r="D33" s="47">
        <f t="shared" si="3"/>
        <v>139.23280579786103</v>
      </c>
      <c r="E33" s="47">
        <f t="shared" si="4"/>
        <v>6996.275316210952</v>
      </c>
      <c r="F33" s="47">
        <f t="shared" si="1"/>
        <v>566.23806937301288</v>
      </c>
      <c r="G33" s="47">
        <f t="shared" si="5"/>
        <v>516.34914864811844</v>
      </c>
      <c r="H33" s="51"/>
    </row>
    <row r="34" spans="1:8" x14ac:dyDescent="0.25">
      <c r="A34" s="11">
        <v>16</v>
      </c>
      <c r="B34" s="47">
        <f t="shared" si="0"/>
        <v>7066.2380693730129</v>
      </c>
      <c r="C34" s="47">
        <f t="shared" si="2"/>
        <v>6996.2753162109029</v>
      </c>
      <c r="D34" s="47">
        <f t="shared" si="3"/>
        <v>69.962753162109522</v>
      </c>
      <c r="E34" s="47">
        <f t="shared" si="4"/>
        <v>4.9112713895738125E-11</v>
      </c>
      <c r="F34" s="47">
        <f t="shared" si="1"/>
        <v>566.23806937301288</v>
      </c>
      <c r="G34" s="47">
        <f t="shared" si="5"/>
        <v>513.18398167287955</v>
      </c>
      <c r="H34" s="51"/>
    </row>
    <row r="35" spans="1:8" x14ac:dyDescent="0.25">
      <c r="A35" s="11">
        <v>17</v>
      </c>
      <c r="B35" s="47">
        <f t="shared" si="0"/>
        <v>0</v>
      </c>
      <c r="C35" s="47">
        <f t="shared" si="2"/>
        <v>0</v>
      </c>
      <c r="D35" s="47">
        <f t="shared" si="3"/>
        <v>0</v>
      </c>
      <c r="E35" s="47">
        <f t="shared" si="4"/>
        <v>4.9112713895738125E-11</v>
      </c>
      <c r="F35" s="47">
        <f t="shared" si="1"/>
        <v>0</v>
      </c>
      <c r="G35" s="47">
        <f t="shared" si="5"/>
        <v>0</v>
      </c>
      <c r="H35" s="51"/>
    </row>
    <row r="36" spans="1:8" x14ac:dyDescent="0.25">
      <c r="A36" s="11">
        <v>18</v>
      </c>
      <c r="B36" s="47">
        <f t="shared" si="0"/>
        <v>0</v>
      </c>
      <c r="C36" s="47">
        <f t="shared" si="2"/>
        <v>0</v>
      </c>
      <c r="D36" s="47">
        <f t="shared" si="3"/>
        <v>0</v>
      </c>
      <c r="E36" s="47">
        <f t="shared" si="4"/>
        <v>4.9112713895738125E-11</v>
      </c>
      <c r="F36" s="47">
        <f t="shared" si="1"/>
        <v>0</v>
      </c>
      <c r="G36" s="47">
        <f t="shared" si="5"/>
        <v>0</v>
      </c>
      <c r="H36" s="51"/>
    </row>
    <row r="37" spans="1:8" x14ac:dyDescent="0.25">
      <c r="A37" s="11">
        <v>19</v>
      </c>
      <c r="B37" s="47">
        <f t="shared" si="0"/>
        <v>0</v>
      </c>
      <c r="C37" s="47">
        <f t="shared" si="2"/>
        <v>0</v>
      </c>
      <c r="D37" s="47">
        <f t="shared" si="3"/>
        <v>0</v>
      </c>
      <c r="E37" s="47">
        <f t="shared" si="4"/>
        <v>4.9112713895738125E-11</v>
      </c>
      <c r="F37" s="47">
        <f t="shared" si="1"/>
        <v>0</v>
      </c>
      <c r="G37" s="47">
        <f t="shared" si="5"/>
        <v>0</v>
      </c>
      <c r="H37" s="51"/>
    </row>
    <row r="38" spans="1:8" x14ac:dyDescent="0.25">
      <c r="A38" s="11">
        <v>20</v>
      </c>
      <c r="B38" s="47">
        <f t="shared" si="0"/>
        <v>0</v>
      </c>
      <c r="C38" s="47">
        <f t="shared" si="2"/>
        <v>0</v>
      </c>
      <c r="D38" s="47">
        <f t="shared" si="3"/>
        <v>0</v>
      </c>
      <c r="E38" s="47">
        <f t="shared" si="4"/>
        <v>4.9112713895738125E-11</v>
      </c>
      <c r="F38" s="47">
        <f t="shared" si="1"/>
        <v>0</v>
      </c>
      <c r="G38" s="47">
        <f t="shared" si="5"/>
        <v>0</v>
      </c>
      <c r="H38" s="51"/>
    </row>
    <row r="39" spans="1:8" x14ac:dyDescent="0.25">
      <c r="A39" s="11">
        <v>21</v>
      </c>
      <c r="B39" s="47">
        <f t="shared" si="0"/>
        <v>0</v>
      </c>
      <c r="C39" s="47">
        <f t="shared" si="2"/>
        <v>0</v>
      </c>
      <c r="D39" s="47">
        <f t="shared" si="3"/>
        <v>0</v>
      </c>
      <c r="E39" s="47">
        <f t="shared" si="4"/>
        <v>4.9112713895738125E-11</v>
      </c>
      <c r="F39" s="47">
        <f t="shared" si="1"/>
        <v>0</v>
      </c>
      <c r="G39" s="47">
        <f t="shared" si="5"/>
        <v>0</v>
      </c>
      <c r="H39" s="51"/>
    </row>
    <row r="40" spans="1:8" x14ac:dyDescent="0.25">
      <c r="A40" s="11">
        <v>22</v>
      </c>
      <c r="B40" s="47">
        <f t="shared" si="0"/>
        <v>0</v>
      </c>
      <c r="C40" s="47">
        <f t="shared" si="2"/>
        <v>0</v>
      </c>
      <c r="D40" s="47">
        <f t="shared" si="3"/>
        <v>0</v>
      </c>
      <c r="E40" s="47">
        <f t="shared" si="4"/>
        <v>4.9112713895738125E-11</v>
      </c>
      <c r="F40" s="47">
        <f t="shared" si="1"/>
        <v>0</v>
      </c>
      <c r="G40" s="47">
        <f t="shared" si="5"/>
        <v>0</v>
      </c>
      <c r="H40" s="51"/>
    </row>
    <row r="41" spans="1:8" x14ac:dyDescent="0.25">
      <c r="A41" s="11">
        <v>23</v>
      </c>
      <c r="B41" s="47">
        <f t="shared" si="0"/>
        <v>0</v>
      </c>
      <c r="C41" s="47">
        <f t="shared" si="2"/>
        <v>0</v>
      </c>
      <c r="D41" s="47">
        <f t="shared" si="3"/>
        <v>0</v>
      </c>
      <c r="E41" s="47">
        <f t="shared" si="4"/>
        <v>4.9112713895738125E-11</v>
      </c>
      <c r="F41" s="47">
        <f t="shared" si="1"/>
        <v>0</v>
      </c>
      <c r="G41" s="47">
        <f t="shared" si="5"/>
        <v>0</v>
      </c>
      <c r="H41" s="51"/>
    </row>
    <row r="42" spans="1:8" x14ac:dyDescent="0.25">
      <c r="A42" s="11">
        <v>24</v>
      </c>
      <c r="B42" s="47">
        <f t="shared" si="0"/>
        <v>0</v>
      </c>
      <c r="C42" s="47">
        <f t="shared" si="2"/>
        <v>0</v>
      </c>
      <c r="D42" s="47">
        <f t="shared" si="3"/>
        <v>0</v>
      </c>
      <c r="E42" s="47">
        <f t="shared" si="4"/>
        <v>4.9112713895738125E-11</v>
      </c>
      <c r="F42" s="47">
        <f t="shared" si="1"/>
        <v>0</v>
      </c>
      <c r="G42" s="47">
        <f t="shared" si="5"/>
        <v>0</v>
      </c>
      <c r="H42" s="51"/>
    </row>
    <row r="43" spans="1:8" x14ac:dyDescent="0.25">
      <c r="A43" s="11">
        <v>25</v>
      </c>
      <c r="B43" s="47">
        <f t="shared" si="0"/>
        <v>0</v>
      </c>
      <c r="C43" s="47">
        <f t="shared" si="2"/>
        <v>0</v>
      </c>
      <c r="D43" s="47">
        <f t="shared" si="3"/>
        <v>0</v>
      </c>
      <c r="E43" s="47">
        <f t="shared" si="4"/>
        <v>4.9112713895738125E-11</v>
      </c>
      <c r="F43" s="47">
        <f t="shared" si="1"/>
        <v>0</v>
      </c>
      <c r="G43" s="47">
        <f t="shared" si="5"/>
        <v>0</v>
      </c>
      <c r="H43" s="51"/>
    </row>
    <row r="44" spans="1:8" x14ac:dyDescent="0.25">
      <c r="A44" s="11">
        <v>26</v>
      </c>
      <c r="B44" s="47">
        <f t="shared" si="0"/>
        <v>0</v>
      </c>
      <c r="C44" s="47">
        <f t="shared" si="2"/>
        <v>0</v>
      </c>
      <c r="D44" s="47">
        <f t="shared" si="3"/>
        <v>0</v>
      </c>
      <c r="E44" s="47">
        <f t="shared" si="4"/>
        <v>4.9112713895738125E-11</v>
      </c>
      <c r="F44" s="47">
        <f t="shared" si="1"/>
        <v>0</v>
      </c>
      <c r="G44" s="47">
        <f t="shared" si="5"/>
        <v>0</v>
      </c>
      <c r="H44" s="51"/>
    </row>
    <row r="45" spans="1:8" x14ac:dyDescent="0.25">
      <c r="A45" s="11">
        <v>27</v>
      </c>
      <c r="B45" s="47">
        <f t="shared" si="0"/>
        <v>0</v>
      </c>
      <c r="C45" s="47">
        <f t="shared" si="2"/>
        <v>0</v>
      </c>
      <c r="D45" s="47">
        <f t="shared" si="3"/>
        <v>0</v>
      </c>
      <c r="E45" s="47">
        <f t="shared" si="4"/>
        <v>4.9112713895738125E-11</v>
      </c>
      <c r="F45" s="47">
        <f t="shared" si="1"/>
        <v>0</v>
      </c>
      <c r="G45" s="47">
        <f t="shared" si="5"/>
        <v>0</v>
      </c>
      <c r="H45" s="51"/>
    </row>
    <row r="46" spans="1:8" x14ac:dyDescent="0.25">
      <c r="A46" s="11">
        <v>28</v>
      </c>
      <c r="B46" s="47">
        <f t="shared" si="0"/>
        <v>0</v>
      </c>
      <c r="C46" s="47">
        <f t="shared" si="2"/>
        <v>0</v>
      </c>
      <c r="D46" s="47">
        <f t="shared" si="3"/>
        <v>0</v>
      </c>
      <c r="E46" s="47">
        <f t="shared" si="4"/>
        <v>4.9112713895738125E-11</v>
      </c>
      <c r="F46" s="47">
        <f t="shared" si="1"/>
        <v>0</v>
      </c>
      <c r="G46" s="47">
        <f t="shared" si="5"/>
        <v>0</v>
      </c>
      <c r="H46" s="51"/>
    </row>
    <row r="47" spans="1:8" x14ac:dyDescent="0.25">
      <c r="A47" s="11">
        <v>29</v>
      </c>
      <c r="B47" s="47">
        <f t="shared" si="0"/>
        <v>0</v>
      </c>
      <c r="C47" s="47">
        <f t="shared" si="2"/>
        <v>0</v>
      </c>
      <c r="D47" s="47">
        <f t="shared" si="3"/>
        <v>0</v>
      </c>
      <c r="E47" s="47">
        <f t="shared" si="4"/>
        <v>4.9112713895738125E-11</v>
      </c>
      <c r="F47" s="47">
        <f t="shared" si="1"/>
        <v>0</v>
      </c>
      <c r="G47" s="47">
        <f t="shared" si="5"/>
        <v>0</v>
      </c>
      <c r="H47" s="51"/>
    </row>
    <row r="48" spans="1:8" x14ac:dyDescent="0.25">
      <c r="A48" s="11">
        <v>30</v>
      </c>
      <c r="B48" s="47">
        <f t="shared" si="0"/>
        <v>0</v>
      </c>
      <c r="C48" s="47">
        <f t="shared" si="2"/>
        <v>0</v>
      </c>
      <c r="D48" s="47">
        <f t="shared" si="3"/>
        <v>0</v>
      </c>
      <c r="E48" s="47">
        <f t="shared" si="4"/>
        <v>4.9112713895738125E-11</v>
      </c>
      <c r="F48" s="47">
        <f t="shared" si="1"/>
        <v>0</v>
      </c>
      <c r="G48" s="47">
        <f t="shared" si="5"/>
        <v>0</v>
      </c>
      <c r="H48" s="51"/>
    </row>
    <row r="49" spans="1:8" x14ac:dyDescent="0.25">
      <c r="A49" s="11">
        <v>31</v>
      </c>
      <c r="B49" s="47">
        <f t="shared" si="0"/>
        <v>0</v>
      </c>
      <c r="C49" s="47">
        <f t="shared" si="2"/>
        <v>0</v>
      </c>
      <c r="D49" s="47">
        <f t="shared" si="3"/>
        <v>0</v>
      </c>
      <c r="E49" s="47">
        <f t="shared" si="4"/>
        <v>4.9112713895738125E-11</v>
      </c>
      <c r="F49" s="47">
        <f t="shared" si="1"/>
        <v>0</v>
      </c>
      <c r="G49" s="47">
        <f t="shared" si="5"/>
        <v>0</v>
      </c>
      <c r="H49" s="51"/>
    </row>
    <row r="50" spans="1:8" x14ac:dyDescent="0.25">
      <c r="A50" s="11">
        <v>32</v>
      </c>
      <c r="B50" s="47">
        <f t="shared" si="0"/>
        <v>0</v>
      </c>
      <c r="C50" s="47">
        <f t="shared" si="2"/>
        <v>0</v>
      </c>
      <c r="D50" s="47">
        <f t="shared" si="3"/>
        <v>0</v>
      </c>
      <c r="E50" s="47">
        <f t="shared" si="4"/>
        <v>4.9112713895738125E-11</v>
      </c>
      <c r="F50" s="47">
        <f t="shared" si="1"/>
        <v>0</v>
      </c>
      <c r="G50" s="47">
        <f t="shared" si="5"/>
        <v>0</v>
      </c>
      <c r="H50" s="51"/>
    </row>
    <row r="51" spans="1:8" x14ac:dyDescent="0.25">
      <c r="A51" s="11">
        <v>33</v>
      </c>
      <c r="B51" s="47">
        <f t="shared" ref="B51:B82" si="6">IF(($B$7/$B$8)&gt;=$A51,(PMT($G$5/(12/$B$8),$B$7/$B$8,-$B$6)),0)</f>
        <v>0</v>
      </c>
      <c r="C51" s="47">
        <f t="shared" si="2"/>
        <v>0</v>
      </c>
      <c r="D51" s="47">
        <f t="shared" si="3"/>
        <v>0</v>
      </c>
      <c r="E51" s="47">
        <f t="shared" si="4"/>
        <v>4.9112713895738125E-11</v>
      </c>
      <c r="F51" s="47">
        <f t="shared" ref="F51:F82" si="7">IF(($B$9/$B$8)&gt;=$A51,((-PMT(($G$5-$G$7)/(12/$B$8),$B$7/$B$8,-$B$6))+B51),0)</f>
        <v>0</v>
      </c>
      <c r="G51" s="47">
        <f t="shared" si="5"/>
        <v>0</v>
      </c>
      <c r="H51" s="51"/>
    </row>
    <row r="52" spans="1:8" x14ac:dyDescent="0.25">
      <c r="A52" s="11">
        <v>34</v>
      </c>
      <c r="B52" s="47">
        <f t="shared" si="6"/>
        <v>0</v>
      </c>
      <c r="C52" s="47">
        <f t="shared" si="2"/>
        <v>0</v>
      </c>
      <c r="D52" s="47">
        <f t="shared" ref="D52:D83" si="8">IF($B$7/$B$8&gt;=A52,(E51*$G$5*($B$8*30))/360,0)</f>
        <v>0</v>
      </c>
      <c r="E52" s="47">
        <f t="shared" si="4"/>
        <v>4.9112713895738125E-11</v>
      </c>
      <c r="F52" s="47">
        <f t="shared" si="7"/>
        <v>0</v>
      </c>
      <c r="G52" s="47">
        <f t="shared" si="5"/>
        <v>0</v>
      </c>
      <c r="H52" s="51"/>
    </row>
    <row r="53" spans="1:8" x14ac:dyDescent="0.25">
      <c r="A53" s="11">
        <v>35</v>
      </c>
      <c r="B53" s="47">
        <f t="shared" si="6"/>
        <v>0</v>
      </c>
      <c r="C53" s="47">
        <f t="shared" si="2"/>
        <v>0</v>
      </c>
      <c r="D53" s="47">
        <f t="shared" si="8"/>
        <v>0</v>
      </c>
      <c r="E53" s="47">
        <f t="shared" si="4"/>
        <v>4.9112713895738125E-11</v>
      </c>
      <c r="F53" s="47">
        <f t="shared" si="7"/>
        <v>0</v>
      </c>
      <c r="G53" s="47">
        <f t="shared" si="5"/>
        <v>0</v>
      </c>
      <c r="H53" s="51"/>
    </row>
    <row r="54" spans="1:8" x14ac:dyDescent="0.25">
      <c r="A54" s="11">
        <v>36</v>
      </c>
      <c r="B54" s="47">
        <f t="shared" si="6"/>
        <v>0</v>
      </c>
      <c r="C54" s="47">
        <f t="shared" si="2"/>
        <v>0</v>
      </c>
      <c r="D54" s="47">
        <f t="shared" si="8"/>
        <v>0</v>
      </c>
      <c r="E54" s="47">
        <f t="shared" si="4"/>
        <v>4.9112713895738125E-11</v>
      </c>
      <c r="F54" s="47">
        <f t="shared" si="7"/>
        <v>0</v>
      </c>
      <c r="G54" s="47">
        <f t="shared" si="5"/>
        <v>0</v>
      </c>
      <c r="H54" s="51"/>
    </row>
    <row r="55" spans="1:8" x14ac:dyDescent="0.25">
      <c r="A55" s="11">
        <v>37</v>
      </c>
      <c r="B55" s="47">
        <f t="shared" si="6"/>
        <v>0</v>
      </c>
      <c r="C55" s="47">
        <f t="shared" si="2"/>
        <v>0</v>
      </c>
      <c r="D55" s="47">
        <f t="shared" si="8"/>
        <v>0</v>
      </c>
      <c r="E55" s="47">
        <f t="shared" si="4"/>
        <v>4.9112713895738125E-11</v>
      </c>
      <c r="F55" s="47">
        <f t="shared" si="7"/>
        <v>0</v>
      </c>
      <c r="G55" s="47">
        <f t="shared" si="5"/>
        <v>0</v>
      </c>
      <c r="H55" s="51"/>
    </row>
    <row r="56" spans="1:8" x14ac:dyDescent="0.25">
      <c r="A56" s="11">
        <v>38</v>
      </c>
      <c r="B56" s="47">
        <f t="shared" si="6"/>
        <v>0</v>
      </c>
      <c r="C56" s="47">
        <f t="shared" si="2"/>
        <v>0</v>
      </c>
      <c r="D56" s="47">
        <f t="shared" si="8"/>
        <v>0</v>
      </c>
      <c r="E56" s="47">
        <f t="shared" si="4"/>
        <v>4.9112713895738125E-11</v>
      </c>
      <c r="F56" s="47">
        <f t="shared" si="7"/>
        <v>0</v>
      </c>
      <c r="G56" s="47">
        <f t="shared" si="5"/>
        <v>0</v>
      </c>
      <c r="H56" s="51"/>
    </row>
    <row r="57" spans="1:8" x14ac:dyDescent="0.25">
      <c r="A57" s="11">
        <v>39</v>
      </c>
      <c r="B57" s="47">
        <f t="shared" si="6"/>
        <v>0</v>
      </c>
      <c r="C57" s="47">
        <f t="shared" si="2"/>
        <v>0</v>
      </c>
      <c r="D57" s="47">
        <f t="shared" si="8"/>
        <v>0</v>
      </c>
      <c r="E57" s="47">
        <f t="shared" si="4"/>
        <v>4.9112713895738125E-11</v>
      </c>
      <c r="F57" s="47">
        <f t="shared" si="7"/>
        <v>0</v>
      </c>
      <c r="G57" s="47">
        <f t="shared" si="5"/>
        <v>0</v>
      </c>
      <c r="H57" s="51"/>
    </row>
    <row r="58" spans="1:8" x14ac:dyDescent="0.25">
      <c r="A58" s="11">
        <v>40</v>
      </c>
      <c r="B58" s="47">
        <f t="shared" si="6"/>
        <v>0</v>
      </c>
      <c r="C58" s="47">
        <f t="shared" si="2"/>
        <v>0</v>
      </c>
      <c r="D58" s="47">
        <f t="shared" si="8"/>
        <v>0</v>
      </c>
      <c r="E58" s="47">
        <f t="shared" si="4"/>
        <v>4.9112713895738125E-11</v>
      </c>
      <c r="F58" s="47">
        <f t="shared" si="7"/>
        <v>0</v>
      </c>
      <c r="G58" s="47">
        <f t="shared" si="5"/>
        <v>0</v>
      </c>
      <c r="H58" s="51"/>
    </row>
    <row r="59" spans="1:8" x14ac:dyDescent="0.25">
      <c r="A59" s="11">
        <v>41</v>
      </c>
      <c r="B59" s="47">
        <f t="shared" si="6"/>
        <v>0</v>
      </c>
      <c r="C59" s="47">
        <f t="shared" si="2"/>
        <v>0</v>
      </c>
      <c r="D59" s="47">
        <f t="shared" si="8"/>
        <v>0</v>
      </c>
      <c r="E59" s="47">
        <f t="shared" si="4"/>
        <v>4.9112713895738125E-11</v>
      </c>
      <c r="F59" s="47">
        <f t="shared" si="7"/>
        <v>0</v>
      </c>
      <c r="G59" s="47">
        <f t="shared" si="5"/>
        <v>0</v>
      </c>
      <c r="H59" s="51"/>
    </row>
    <row r="60" spans="1:8" x14ac:dyDescent="0.25">
      <c r="A60" s="11">
        <v>42</v>
      </c>
      <c r="B60" s="47">
        <f t="shared" si="6"/>
        <v>0</v>
      </c>
      <c r="C60" s="47">
        <f t="shared" si="2"/>
        <v>0</v>
      </c>
      <c r="D60" s="47">
        <f t="shared" si="8"/>
        <v>0</v>
      </c>
      <c r="E60" s="47">
        <f t="shared" si="4"/>
        <v>4.9112713895738125E-11</v>
      </c>
      <c r="F60" s="47">
        <f t="shared" si="7"/>
        <v>0</v>
      </c>
      <c r="G60" s="47">
        <f t="shared" si="5"/>
        <v>0</v>
      </c>
      <c r="H60" s="51"/>
    </row>
    <row r="61" spans="1:8" x14ac:dyDescent="0.25">
      <c r="A61" s="11">
        <v>43</v>
      </c>
      <c r="B61" s="47">
        <f t="shared" si="6"/>
        <v>0</v>
      </c>
      <c r="C61" s="47">
        <f t="shared" si="2"/>
        <v>0</v>
      </c>
      <c r="D61" s="47">
        <f t="shared" si="8"/>
        <v>0</v>
      </c>
      <c r="E61" s="47">
        <f t="shared" si="4"/>
        <v>4.9112713895738125E-11</v>
      </c>
      <c r="F61" s="47">
        <f t="shared" si="7"/>
        <v>0</v>
      </c>
      <c r="G61" s="47">
        <f t="shared" si="5"/>
        <v>0</v>
      </c>
      <c r="H61" s="51"/>
    </row>
    <row r="62" spans="1:8" x14ac:dyDescent="0.25">
      <c r="A62" s="11">
        <v>44</v>
      </c>
      <c r="B62" s="47">
        <f t="shared" si="6"/>
        <v>0</v>
      </c>
      <c r="C62" s="47">
        <f t="shared" si="2"/>
        <v>0</v>
      </c>
      <c r="D62" s="47">
        <f t="shared" si="8"/>
        <v>0</v>
      </c>
      <c r="E62" s="47">
        <f t="shared" si="4"/>
        <v>4.9112713895738125E-11</v>
      </c>
      <c r="F62" s="47">
        <f t="shared" si="7"/>
        <v>0</v>
      </c>
      <c r="G62" s="47">
        <f t="shared" si="5"/>
        <v>0</v>
      </c>
      <c r="H62" s="51"/>
    </row>
    <row r="63" spans="1:8" x14ac:dyDescent="0.25">
      <c r="A63" s="11">
        <v>45</v>
      </c>
      <c r="B63" s="47">
        <f t="shared" si="6"/>
        <v>0</v>
      </c>
      <c r="C63" s="47">
        <f t="shared" si="2"/>
        <v>0</v>
      </c>
      <c r="D63" s="47">
        <f t="shared" si="8"/>
        <v>0</v>
      </c>
      <c r="E63" s="47">
        <f t="shared" si="4"/>
        <v>4.9112713895738125E-11</v>
      </c>
      <c r="F63" s="47">
        <f t="shared" si="7"/>
        <v>0</v>
      </c>
      <c r="G63" s="47">
        <f t="shared" si="5"/>
        <v>0</v>
      </c>
      <c r="H63" s="51"/>
    </row>
    <row r="64" spans="1:8" x14ac:dyDescent="0.25">
      <c r="A64" s="11">
        <v>46</v>
      </c>
      <c r="B64" s="47">
        <f t="shared" si="6"/>
        <v>0</v>
      </c>
      <c r="C64" s="47">
        <f t="shared" si="2"/>
        <v>0</v>
      </c>
      <c r="D64" s="47">
        <f t="shared" si="8"/>
        <v>0</v>
      </c>
      <c r="E64" s="47">
        <f t="shared" si="4"/>
        <v>4.9112713895738125E-11</v>
      </c>
      <c r="F64" s="47">
        <f t="shared" si="7"/>
        <v>0</v>
      </c>
      <c r="G64" s="47">
        <f t="shared" si="5"/>
        <v>0</v>
      </c>
      <c r="H64" s="51"/>
    </row>
    <row r="65" spans="1:8" x14ac:dyDescent="0.25">
      <c r="A65" s="11">
        <v>47</v>
      </c>
      <c r="B65" s="47">
        <f t="shared" si="6"/>
        <v>0</v>
      </c>
      <c r="C65" s="47">
        <f t="shared" si="2"/>
        <v>0</v>
      </c>
      <c r="D65" s="47">
        <f t="shared" si="8"/>
        <v>0</v>
      </c>
      <c r="E65" s="47">
        <f t="shared" si="4"/>
        <v>4.9112713895738125E-11</v>
      </c>
      <c r="F65" s="47">
        <f t="shared" si="7"/>
        <v>0</v>
      </c>
      <c r="G65" s="47">
        <f t="shared" si="5"/>
        <v>0</v>
      </c>
      <c r="H65" s="51"/>
    </row>
    <row r="66" spans="1:8" x14ac:dyDescent="0.25">
      <c r="A66" s="11">
        <v>48</v>
      </c>
      <c r="B66" s="47">
        <f t="shared" si="6"/>
        <v>0</v>
      </c>
      <c r="C66" s="47">
        <f t="shared" si="2"/>
        <v>0</v>
      </c>
      <c r="D66" s="47">
        <f t="shared" si="8"/>
        <v>0</v>
      </c>
      <c r="E66" s="47">
        <f t="shared" si="4"/>
        <v>4.9112713895738125E-11</v>
      </c>
      <c r="F66" s="47">
        <f t="shared" si="7"/>
        <v>0</v>
      </c>
      <c r="G66" s="47">
        <f t="shared" si="5"/>
        <v>0</v>
      </c>
      <c r="H66" s="51"/>
    </row>
    <row r="67" spans="1:8" x14ac:dyDescent="0.25">
      <c r="A67" s="11">
        <v>49</v>
      </c>
      <c r="B67" s="47">
        <f t="shared" si="6"/>
        <v>0</v>
      </c>
      <c r="C67" s="47">
        <f t="shared" si="2"/>
        <v>0</v>
      </c>
      <c r="D67" s="47">
        <f t="shared" si="8"/>
        <v>0</v>
      </c>
      <c r="E67" s="47">
        <f t="shared" si="4"/>
        <v>4.9112713895738125E-11</v>
      </c>
      <c r="F67" s="47">
        <f t="shared" si="7"/>
        <v>0</v>
      </c>
      <c r="G67" s="47">
        <f t="shared" si="5"/>
        <v>0</v>
      </c>
      <c r="H67" s="51"/>
    </row>
    <row r="68" spans="1:8" x14ac:dyDescent="0.25">
      <c r="A68" s="11">
        <v>50</v>
      </c>
      <c r="B68" s="47">
        <f t="shared" si="6"/>
        <v>0</v>
      </c>
      <c r="C68" s="47">
        <f t="shared" si="2"/>
        <v>0</v>
      </c>
      <c r="D68" s="47">
        <f t="shared" si="8"/>
        <v>0</v>
      </c>
      <c r="E68" s="47">
        <f t="shared" si="4"/>
        <v>4.9112713895738125E-11</v>
      </c>
      <c r="F68" s="47">
        <f t="shared" si="7"/>
        <v>0</v>
      </c>
      <c r="G68" s="47">
        <f t="shared" si="5"/>
        <v>0</v>
      </c>
      <c r="H68" s="51"/>
    </row>
    <row r="69" spans="1:8" x14ac:dyDescent="0.25">
      <c r="A69" s="11">
        <v>51</v>
      </c>
      <c r="B69" s="47">
        <f t="shared" si="6"/>
        <v>0</v>
      </c>
      <c r="C69" s="47">
        <f t="shared" si="2"/>
        <v>0</v>
      </c>
      <c r="D69" s="47">
        <f t="shared" si="8"/>
        <v>0</v>
      </c>
      <c r="E69" s="47">
        <f t="shared" si="4"/>
        <v>4.9112713895738125E-11</v>
      </c>
      <c r="F69" s="47">
        <f t="shared" si="7"/>
        <v>0</v>
      </c>
      <c r="G69" s="47">
        <f t="shared" si="5"/>
        <v>0</v>
      </c>
      <c r="H69" s="51"/>
    </row>
    <row r="70" spans="1:8" x14ac:dyDescent="0.25">
      <c r="A70" s="11">
        <v>52</v>
      </c>
      <c r="B70" s="47">
        <f t="shared" si="6"/>
        <v>0</v>
      </c>
      <c r="C70" s="47">
        <f t="shared" si="2"/>
        <v>0</v>
      </c>
      <c r="D70" s="47">
        <f t="shared" si="8"/>
        <v>0</v>
      </c>
      <c r="E70" s="47">
        <f t="shared" si="4"/>
        <v>4.9112713895738125E-11</v>
      </c>
      <c r="F70" s="47">
        <f t="shared" si="7"/>
        <v>0</v>
      </c>
      <c r="G70" s="47">
        <f t="shared" si="5"/>
        <v>0</v>
      </c>
      <c r="H70" s="51"/>
    </row>
    <row r="71" spans="1:8" x14ac:dyDescent="0.25">
      <c r="A71" s="11">
        <v>53</v>
      </c>
      <c r="B71" s="47">
        <f t="shared" si="6"/>
        <v>0</v>
      </c>
      <c r="C71" s="47">
        <f t="shared" si="2"/>
        <v>0</v>
      </c>
      <c r="D71" s="47">
        <f t="shared" si="8"/>
        <v>0</v>
      </c>
      <c r="E71" s="47">
        <f t="shared" si="4"/>
        <v>4.9112713895738125E-11</v>
      </c>
      <c r="F71" s="47">
        <f t="shared" si="7"/>
        <v>0</v>
      </c>
      <c r="G71" s="47">
        <f t="shared" si="5"/>
        <v>0</v>
      </c>
      <c r="H71" s="51"/>
    </row>
    <row r="72" spans="1:8" x14ac:dyDescent="0.25">
      <c r="A72" s="11">
        <v>54</v>
      </c>
      <c r="B72" s="47">
        <f t="shared" si="6"/>
        <v>0</v>
      </c>
      <c r="C72" s="47">
        <f t="shared" si="2"/>
        <v>0</v>
      </c>
      <c r="D72" s="47">
        <f t="shared" si="8"/>
        <v>0</v>
      </c>
      <c r="E72" s="47">
        <f t="shared" si="4"/>
        <v>4.9112713895738125E-11</v>
      </c>
      <c r="F72" s="47">
        <f t="shared" si="7"/>
        <v>0</v>
      </c>
      <c r="G72" s="47">
        <f t="shared" si="5"/>
        <v>0</v>
      </c>
      <c r="H72" s="51"/>
    </row>
    <row r="73" spans="1:8" x14ac:dyDescent="0.25">
      <c r="A73" s="11">
        <v>55</v>
      </c>
      <c r="B73" s="47">
        <f t="shared" si="6"/>
        <v>0</v>
      </c>
      <c r="C73" s="47">
        <f t="shared" si="2"/>
        <v>0</v>
      </c>
      <c r="D73" s="47">
        <f t="shared" si="8"/>
        <v>0</v>
      </c>
      <c r="E73" s="47">
        <f t="shared" si="4"/>
        <v>4.9112713895738125E-11</v>
      </c>
      <c r="F73" s="47">
        <f t="shared" si="7"/>
        <v>0</v>
      </c>
      <c r="G73" s="47">
        <f t="shared" si="5"/>
        <v>0</v>
      </c>
      <c r="H73" s="51"/>
    </row>
    <row r="74" spans="1:8" x14ac:dyDescent="0.25">
      <c r="A74" s="11">
        <v>56</v>
      </c>
      <c r="B74" s="47">
        <f t="shared" si="6"/>
        <v>0</v>
      </c>
      <c r="C74" s="47">
        <f t="shared" si="2"/>
        <v>0</v>
      </c>
      <c r="D74" s="47">
        <f t="shared" si="8"/>
        <v>0</v>
      </c>
      <c r="E74" s="47">
        <f t="shared" si="4"/>
        <v>4.9112713895738125E-11</v>
      </c>
      <c r="F74" s="47">
        <f t="shared" si="7"/>
        <v>0</v>
      </c>
      <c r="G74" s="47">
        <f t="shared" si="5"/>
        <v>0</v>
      </c>
      <c r="H74" s="51"/>
    </row>
    <row r="75" spans="1:8" x14ac:dyDescent="0.25">
      <c r="A75" s="11">
        <v>57</v>
      </c>
      <c r="B75" s="47">
        <f t="shared" si="6"/>
        <v>0</v>
      </c>
      <c r="C75" s="47">
        <f t="shared" si="2"/>
        <v>0</v>
      </c>
      <c r="D75" s="47">
        <f t="shared" si="8"/>
        <v>0</v>
      </c>
      <c r="E75" s="47">
        <f t="shared" si="4"/>
        <v>4.9112713895738125E-11</v>
      </c>
      <c r="F75" s="47">
        <f t="shared" si="7"/>
        <v>0</v>
      </c>
      <c r="G75" s="47">
        <f t="shared" si="5"/>
        <v>0</v>
      </c>
      <c r="H75" s="51"/>
    </row>
    <row r="76" spans="1:8" x14ac:dyDescent="0.25">
      <c r="A76" s="11">
        <v>58</v>
      </c>
      <c r="B76" s="47">
        <f t="shared" si="6"/>
        <v>0</v>
      </c>
      <c r="C76" s="47">
        <f t="shared" si="2"/>
        <v>0</v>
      </c>
      <c r="D76" s="47">
        <f t="shared" si="8"/>
        <v>0</v>
      </c>
      <c r="E76" s="47">
        <f t="shared" si="4"/>
        <v>4.9112713895738125E-11</v>
      </c>
      <c r="F76" s="47">
        <f t="shared" si="7"/>
        <v>0</v>
      </c>
      <c r="G76" s="47">
        <f t="shared" si="5"/>
        <v>0</v>
      </c>
      <c r="H76" s="51"/>
    </row>
    <row r="77" spans="1:8" x14ac:dyDescent="0.25">
      <c r="A77" s="11">
        <v>59</v>
      </c>
      <c r="B77" s="47">
        <f t="shared" si="6"/>
        <v>0</v>
      </c>
      <c r="C77" s="47">
        <f t="shared" si="2"/>
        <v>0</v>
      </c>
      <c r="D77" s="47">
        <f t="shared" si="8"/>
        <v>0</v>
      </c>
      <c r="E77" s="47">
        <f t="shared" si="4"/>
        <v>4.9112713895738125E-11</v>
      </c>
      <c r="F77" s="47">
        <f t="shared" si="7"/>
        <v>0</v>
      </c>
      <c r="G77" s="47">
        <f t="shared" si="5"/>
        <v>0</v>
      </c>
      <c r="H77" s="51"/>
    </row>
    <row r="78" spans="1:8" x14ac:dyDescent="0.25">
      <c r="A78" s="11">
        <v>60</v>
      </c>
      <c r="B78" s="47">
        <f t="shared" si="6"/>
        <v>0</v>
      </c>
      <c r="C78" s="47">
        <f t="shared" si="2"/>
        <v>0</v>
      </c>
      <c r="D78" s="47">
        <f t="shared" si="8"/>
        <v>0</v>
      </c>
      <c r="E78" s="47">
        <f t="shared" si="4"/>
        <v>4.9112713895738125E-11</v>
      </c>
      <c r="F78" s="47">
        <f t="shared" si="7"/>
        <v>0</v>
      </c>
      <c r="G78" s="47">
        <f t="shared" si="5"/>
        <v>0</v>
      </c>
      <c r="H78" s="51"/>
    </row>
    <row r="79" spans="1:8" x14ac:dyDescent="0.25">
      <c r="A79" s="11">
        <v>61</v>
      </c>
      <c r="B79" s="47">
        <f t="shared" si="6"/>
        <v>0</v>
      </c>
      <c r="C79" s="47">
        <f t="shared" si="2"/>
        <v>0</v>
      </c>
      <c r="D79" s="47">
        <f t="shared" si="8"/>
        <v>0</v>
      </c>
      <c r="E79" s="47">
        <f t="shared" si="4"/>
        <v>4.9112713895738125E-11</v>
      </c>
      <c r="F79" s="47">
        <f t="shared" si="7"/>
        <v>0</v>
      </c>
      <c r="G79" s="47">
        <f t="shared" si="5"/>
        <v>0</v>
      </c>
      <c r="H79" s="51"/>
    </row>
    <row r="80" spans="1:8" x14ac:dyDescent="0.25">
      <c r="A80" s="11">
        <v>62</v>
      </c>
      <c r="B80" s="47">
        <f t="shared" si="6"/>
        <v>0</v>
      </c>
      <c r="C80" s="47">
        <f t="shared" si="2"/>
        <v>0</v>
      </c>
      <c r="D80" s="47">
        <f t="shared" si="8"/>
        <v>0</v>
      </c>
      <c r="E80" s="47">
        <f t="shared" si="4"/>
        <v>4.9112713895738125E-11</v>
      </c>
      <c r="F80" s="47">
        <f t="shared" si="7"/>
        <v>0</v>
      </c>
      <c r="G80" s="47">
        <f t="shared" si="5"/>
        <v>0</v>
      </c>
      <c r="H80" s="51"/>
    </row>
    <row r="81" spans="1:8" x14ac:dyDescent="0.25">
      <c r="A81" s="11">
        <v>63</v>
      </c>
      <c r="B81" s="47">
        <f t="shared" si="6"/>
        <v>0</v>
      </c>
      <c r="C81" s="47">
        <f t="shared" si="2"/>
        <v>0</v>
      </c>
      <c r="D81" s="47">
        <f t="shared" si="8"/>
        <v>0</v>
      </c>
      <c r="E81" s="47">
        <f t="shared" si="4"/>
        <v>4.9112713895738125E-11</v>
      </c>
      <c r="F81" s="47">
        <f t="shared" si="7"/>
        <v>0</v>
      </c>
      <c r="G81" s="47">
        <f t="shared" si="5"/>
        <v>0</v>
      </c>
      <c r="H81" s="51"/>
    </row>
    <row r="82" spans="1:8" x14ac:dyDescent="0.25">
      <c r="A82" s="11">
        <v>64</v>
      </c>
      <c r="B82" s="47">
        <f t="shared" si="6"/>
        <v>0</v>
      </c>
      <c r="C82" s="47">
        <f t="shared" si="2"/>
        <v>0</v>
      </c>
      <c r="D82" s="47">
        <f t="shared" si="8"/>
        <v>0</v>
      </c>
      <c r="E82" s="47">
        <f t="shared" si="4"/>
        <v>4.9112713895738125E-11</v>
      </c>
      <c r="F82" s="47">
        <f t="shared" si="7"/>
        <v>0</v>
      </c>
      <c r="G82" s="47">
        <f t="shared" si="5"/>
        <v>0</v>
      </c>
      <c r="H82" s="51"/>
    </row>
    <row r="83" spans="1:8" x14ac:dyDescent="0.25">
      <c r="A83" s="11">
        <v>65</v>
      </c>
      <c r="B83" s="47">
        <f t="shared" ref="B83:B114" si="9">IF(($B$7/$B$8)&gt;=$A83,(PMT($G$5/(12/$B$8),$B$7/$B$8,-$B$6)),0)</f>
        <v>0</v>
      </c>
      <c r="C83" s="47">
        <f t="shared" ref="C83:C138" si="10">B83-D83</f>
        <v>0</v>
      </c>
      <c r="D83" s="47">
        <f t="shared" si="8"/>
        <v>0</v>
      </c>
      <c r="E83" s="47">
        <f t="shared" si="4"/>
        <v>4.9112713895738125E-11</v>
      </c>
      <c r="F83" s="47">
        <f t="shared" ref="F83:F114" si="11">IF(($B$9/$B$8)&gt;=$A83,((-PMT(($G$5-$G$7)/(12/$B$8),$B$7/$B$8,-$B$6))+B83),0)</f>
        <v>0</v>
      </c>
      <c r="G83" s="47">
        <f t="shared" ref="G83:G138" si="12">F83*(1/(((1+$G$8)^($B$8/12))^A83))</f>
        <v>0</v>
      </c>
      <c r="H83" s="51"/>
    </row>
    <row r="84" spans="1:8" x14ac:dyDescent="0.25">
      <c r="A84" s="11">
        <v>66</v>
      </c>
      <c r="B84" s="47">
        <f t="shared" si="9"/>
        <v>0</v>
      </c>
      <c r="C84" s="47">
        <f t="shared" si="10"/>
        <v>0</v>
      </c>
      <c r="D84" s="47">
        <f t="shared" ref="D84:D115" si="13">IF($B$7/$B$8&gt;=A84,(E83*$G$5*($B$8*30))/360,0)</f>
        <v>0</v>
      </c>
      <c r="E84" s="47">
        <f t="shared" ref="E84:E137" si="14">E83-C84</f>
        <v>4.9112713895738125E-11</v>
      </c>
      <c r="F84" s="47">
        <f t="shared" si="11"/>
        <v>0</v>
      </c>
      <c r="G84" s="47">
        <f t="shared" si="12"/>
        <v>0</v>
      </c>
      <c r="H84" s="51"/>
    </row>
    <row r="85" spans="1:8" x14ac:dyDescent="0.25">
      <c r="A85" s="11">
        <v>67</v>
      </c>
      <c r="B85" s="47">
        <f t="shared" si="9"/>
        <v>0</v>
      </c>
      <c r="C85" s="47">
        <f t="shared" si="10"/>
        <v>0</v>
      </c>
      <c r="D85" s="47">
        <f t="shared" si="13"/>
        <v>0</v>
      </c>
      <c r="E85" s="47">
        <f t="shared" si="14"/>
        <v>4.9112713895738125E-11</v>
      </c>
      <c r="F85" s="47">
        <f t="shared" si="11"/>
        <v>0</v>
      </c>
      <c r="G85" s="47">
        <f t="shared" si="12"/>
        <v>0</v>
      </c>
      <c r="H85" s="51"/>
    </row>
    <row r="86" spans="1:8" x14ac:dyDescent="0.25">
      <c r="A86" s="11">
        <v>68</v>
      </c>
      <c r="B86" s="47">
        <f t="shared" si="9"/>
        <v>0</v>
      </c>
      <c r="C86" s="47">
        <f t="shared" si="10"/>
        <v>0</v>
      </c>
      <c r="D86" s="47">
        <f t="shared" si="13"/>
        <v>0</v>
      </c>
      <c r="E86" s="47">
        <f t="shared" si="14"/>
        <v>4.9112713895738125E-11</v>
      </c>
      <c r="F86" s="47">
        <f t="shared" si="11"/>
        <v>0</v>
      </c>
      <c r="G86" s="47">
        <f t="shared" si="12"/>
        <v>0</v>
      </c>
      <c r="H86" s="51"/>
    </row>
    <row r="87" spans="1:8" x14ac:dyDescent="0.25">
      <c r="A87" s="11">
        <v>69</v>
      </c>
      <c r="B87" s="47">
        <f t="shared" si="9"/>
        <v>0</v>
      </c>
      <c r="C87" s="47">
        <f t="shared" si="10"/>
        <v>0</v>
      </c>
      <c r="D87" s="47">
        <f t="shared" si="13"/>
        <v>0</v>
      </c>
      <c r="E87" s="47">
        <f t="shared" si="14"/>
        <v>4.9112713895738125E-11</v>
      </c>
      <c r="F87" s="47">
        <f t="shared" si="11"/>
        <v>0</v>
      </c>
      <c r="G87" s="47">
        <f t="shared" si="12"/>
        <v>0</v>
      </c>
      <c r="H87" s="51"/>
    </row>
    <row r="88" spans="1:8" x14ac:dyDescent="0.25">
      <c r="A88" s="11">
        <v>70</v>
      </c>
      <c r="B88" s="47">
        <f t="shared" si="9"/>
        <v>0</v>
      </c>
      <c r="C88" s="47">
        <f t="shared" si="10"/>
        <v>0</v>
      </c>
      <c r="D88" s="47">
        <f t="shared" si="13"/>
        <v>0</v>
      </c>
      <c r="E88" s="47">
        <f t="shared" si="14"/>
        <v>4.9112713895738125E-11</v>
      </c>
      <c r="F88" s="47">
        <f t="shared" si="11"/>
        <v>0</v>
      </c>
      <c r="G88" s="47">
        <f t="shared" si="12"/>
        <v>0</v>
      </c>
      <c r="H88" s="51"/>
    </row>
    <row r="89" spans="1:8" x14ac:dyDescent="0.25">
      <c r="A89" s="11">
        <v>71</v>
      </c>
      <c r="B89" s="47">
        <f t="shared" si="9"/>
        <v>0</v>
      </c>
      <c r="C89" s="47">
        <f t="shared" si="10"/>
        <v>0</v>
      </c>
      <c r="D89" s="47">
        <f t="shared" si="13"/>
        <v>0</v>
      </c>
      <c r="E89" s="47">
        <f t="shared" si="14"/>
        <v>4.9112713895738125E-11</v>
      </c>
      <c r="F89" s="47">
        <f t="shared" si="11"/>
        <v>0</v>
      </c>
      <c r="G89" s="47">
        <f t="shared" si="12"/>
        <v>0</v>
      </c>
      <c r="H89" s="51"/>
    </row>
    <row r="90" spans="1:8" x14ac:dyDescent="0.25">
      <c r="A90" s="11">
        <v>72</v>
      </c>
      <c r="B90" s="47">
        <f t="shared" si="9"/>
        <v>0</v>
      </c>
      <c r="C90" s="47">
        <f t="shared" si="10"/>
        <v>0</v>
      </c>
      <c r="D90" s="47">
        <f t="shared" si="13"/>
        <v>0</v>
      </c>
      <c r="E90" s="47">
        <f t="shared" si="14"/>
        <v>4.9112713895738125E-11</v>
      </c>
      <c r="F90" s="47">
        <f t="shared" si="11"/>
        <v>0</v>
      </c>
      <c r="G90" s="47">
        <f t="shared" si="12"/>
        <v>0</v>
      </c>
      <c r="H90" s="51"/>
    </row>
    <row r="91" spans="1:8" x14ac:dyDescent="0.25">
      <c r="A91" s="11">
        <v>73</v>
      </c>
      <c r="B91" s="47">
        <f t="shared" si="9"/>
        <v>0</v>
      </c>
      <c r="C91" s="47">
        <f t="shared" si="10"/>
        <v>0</v>
      </c>
      <c r="D91" s="47">
        <f t="shared" si="13"/>
        <v>0</v>
      </c>
      <c r="E91" s="47">
        <f t="shared" si="14"/>
        <v>4.9112713895738125E-11</v>
      </c>
      <c r="F91" s="47">
        <f t="shared" si="11"/>
        <v>0</v>
      </c>
      <c r="G91" s="47">
        <f t="shared" si="12"/>
        <v>0</v>
      </c>
      <c r="H91" s="51"/>
    </row>
    <row r="92" spans="1:8" x14ac:dyDescent="0.25">
      <c r="A92" s="11">
        <v>74</v>
      </c>
      <c r="B92" s="47">
        <f t="shared" si="9"/>
        <v>0</v>
      </c>
      <c r="C92" s="47">
        <f t="shared" si="10"/>
        <v>0</v>
      </c>
      <c r="D92" s="47">
        <f t="shared" si="13"/>
        <v>0</v>
      </c>
      <c r="E92" s="47">
        <f t="shared" si="14"/>
        <v>4.9112713895738125E-11</v>
      </c>
      <c r="F92" s="47">
        <f t="shared" si="11"/>
        <v>0</v>
      </c>
      <c r="G92" s="47">
        <f t="shared" si="12"/>
        <v>0</v>
      </c>
      <c r="H92" s="51"/>
    </row>
    <row r="93" spans="1:8" x14ac:dyDescent="0.25">
      <c r="A93" s="11">
        <v>75</v>
      </c>
      <c r="B93" s="47">
        <f t="shared" si="9"/>
        <v>0</v>
      </c>
      <c r="C93" s="47">
        <f t="shared" si="10"/>
        <v>0</v>
      </c>
      <c r="D93" s="47">
        <f t="shared" si="13"/>
        <v>0</v>
      </c>
      <c r="E93" s="47">
        <f t="shared" si="14"/>
        <v>4.9112713895738125E-11</v>
      </c>
      <c r="F93" s="47">
        <f t="shared" si="11"/>
        <v>0</v>
      </c>
      <c r="G93" s="47">
        <f t="shared" si="12"/>
        <v>0</v>
      </c>
      <c r="H93" s="51"/>
    </row>
    <row r="94" spans="1:8" x14ac:dyDescent="0.25">
      <c r="A94" s="11">
        <v>76</v>
      </c>
      <c r="B94" s="47">
        <f t="shared" si="9"/>
        <v>0</v>
      </c>
      <c r="C94" s="47">
        <f t="shared" si="10"/>
        <v>0</v>
      </c>
      <c r="D94" s="47">
        <f t="shared" si="13"/>
        <v>0</v>
      </c>
      <c r="E94" s="47">
        <f t="shared" si="14"/>
        <v>4.9112713895738125E-11</v>
      </c>
      <c r="F94" s="47">
        <f t="shared" si="11"/>
        <v>0</v>
      </c>
      <c r="G94" s="47">
        <f t="shared" si="12"/>
        <v>0</v>
      </c>
      <c r="H94" s="51"/>
    </row>
    <row r="95" spans="1:8" x14ac:dyDescent="0.25">
      <c r="A95" s="11">
        <v>77</v>
      </c>
      <c r="B95" s="47">
        <f t="shared" si="9"/>
        <v>0</v>
      </c>
      <c r="C95" s="47">
        <f t="shared" si="10"/>
        <v>0</v>
      </c>
      <c r="D95" s="47">
        <f t="shared" si="13"/>
        <v>0</v>
      </c>
      <c r="E95" s="47">
        <f t="shared" si="14"/>
        <v>4.9112713895738125E-11</v>
      </c>
      <c r="F95" s="47">
        <f t="shared" si="11"/>
        <v>0</v>
      </c>
      <c r="G95" s="47">
        <f t="shared" si="12"/>
        <v>0</v>
      </c>
      <c r="H95" s="51"/>
    </row>
    <row r="96" spans="1:8" x14ac:dyDescent="0.25">
      <c r="A96" s="11">
        <v>78</v>
      </c>
      <c r="B96" s="47">
        <f t="shared" si="9"/>
        <v>0</v>
      </c>
      <c r="C96" s="47">
        <f t="shared" si="10"/>
        <v>0</v>
      </c>
      <c r="D96" s="47">
        <f t="shared" si="13"/>
        <v>0</v>
      </c>
      <c r="E96" s="47">
        <f t="shared" si="14"/>
        <v>4.9112713895738125E-11</v>
      </c>
      <c r="F96" s="47">
        <f t="shared" si="11"/>
        <v>0</v>
      </c>
      <c r="G96" s="47">
        <f t="shared" si="12"/>
        <v>0</v>
      </c>
      <c r="H96" s="51"/>
    </row>
    <row r="97" spans="1:8" x14ac:dyDescent="0.25">
      <c r="A97" s="11">
        <v>79</v>
      </c>
      <c r="B97" s="47">
        <f t="shared" si="9"/>
        <v>0</v>
      </c>
      <c r="C97" s="47">
        <f t="shared" si="10"/>
        <v>0</v>
      </c>
      <c r="D97" s="47">
        <f t="shared" si="13"/>
        <v>0</v>
      </c>
      <c r="E97" s="47">
        <f t="shared" si="14"/>
        <v>4.9112713895738125E-11</v>
      </c>
      <c r="F97" s="47">
        <f t="shared" si="11"/>
        <v>0</v>
      </c>
      <c r="G97" s="47">
        <f t="shared" si="12"/>
        <v>0</v>
      </c>
      <c r="H97" s="51"/>
    </row>
    <row r="98" spans="1:8" x14ac:dyDescent="0.25">
      <c r="A98" s="11">
        <v>80</v>
      </c>
      <c r="B98" s="47">
        <f t="shared" si="9"/>
        <v>0</v>
      </c>
      <c r="C98" s="47">
        <f t="shared" si="10"/>
        <v>0</v>
      </c>
      <c r="D98" s="47">
        <f t="shared" si="13"/>
        <v>0</v>
      </c>
      <c r="E98" s="47">
        <f t="shared" si="14"/>
        <v>4.9112713895738125E-11</v>
      </c>
      <c r="F98" s="47">
        <f t="shared" si="11"/>
        <v>0</v>
      </c>
      <c r="G98" s="47">
        <f t="shared" si="12"/>
        <v>0</v>
      </c>
      <c r="H98" s="51"/>
    </row>
    <row r="99" spans="1:8" x14ac:dyDescent="0.25">
      <c r="A99" s="11">
        <v>81</v>
      </c>
      <c r="B99" s="47">
        <f t="shared" si="9"/>
        <v>0</v>
      </c>
      <c r="C99" s="47">
        <f t="shared" si="10"/>
        <v>0</v>
      </c>
      <c r="D99" s="47">
        <f t="shared" si="13"/>
        <v>0</v>
      </c>
      <c r="E99" s="47">
        <f t="shared" si="14"/>
        <v>4.9112713895738125E-11</v>
      </c>
      <c r="F99" s="47">
        <f t="shared" si="11"/>
        <v>0</v>
      </c>
      <c r="G99" s="47">
        <f t="shared" si="12"/>
        <v>0</v>
      </c>
      <c r="H99" s="51"/>
    </row>
    <row r="100" spans="1:8" x14ac:dyDescent="0.25">
      <c r="A100" s="11">
        <v>82</v>
      </c>
      <c r="B100" s="47">
        <f t="shared" si="9"/>
        <v>0</v>
      </c>
      <c r="C100" s="47">
        <f t="shared" si="10"/>
        <v>0</v>
      </c>
      <c r="D100" s="47">
        <f t="shared" si="13"/>
        <v>0</v>
      </c>
      <c r="E100" s="47">
        <f t="shared" si="14"/>
        <v>4.9112713895738125E-11</v>
      </c>
      <c r="F100" s="47">
        <f t="shared" si="11"/>
        <v>0</v>
      </c>
      <c r="G100" s="47">
        <f t="shared" si="12"/>
        <v>0</v>
      </c>
      <c r="H100" s="51"/>
    </row>
    <row r="101" spans="1:8" x14ac:dyDescent="0.25">
      <c r="A101" s="11">
        <v>83</v>
      </c>
      <c r="B101" s="47">
        <f t="shared" si="9"/>
        <v>0</v>
      </c>
      <c r="C101" s="47">
        <f t="shared" si="10"/>
        <v>0</v>
      </c>
      <c r="D101" s="47">
        <f t="shared" si="13"/>
        <v>0</v>
      </c>
      <c r="E101" s="47">
        <f t="shared" si="14"/>
        <v>4.9112713895738125E-11</v>
      </c>
      <c r="F101" s="47">
        <f t="shared" si="11"/>
        <v>0</v>
      </c>
      <c r="G101" s="47">
        <f t="shared" si="12"/>
        <v>0</v>
      </c>
      <c r="H101" s="51"/>
    </row>
    <row r="102" spans="1:8" x14ac:dyDescent="0.25">
      <c r="A102" s="11">
        <v>84</v>
      </c>
      <c r="B102" s="47">
        <f t="shared" si="9"/>
        <v>0</v>
      </c>
      <c r="C102" s="47">
        <f t="shared" si="10"/>
        <v>0</v>
      </c>
      <c r="D102" s="47">
        <f t="shared" si="13"/>
        <v>0</v>
      </c>
      <c r="E102" s="47">
        <f t="shared" si="14"/>
        <v>4.9112713895738125E-11</v>
      </c>
      <c r="F102" s="47">
        <f t="shared" si="11"/>
        <v>0</v>
      </c>
      <c r="G102" s="47">
        <f t="shared" si="12"/>
        <v>0</v>
      </c>
      <c r="H102" s="51"/>
    </row>
    <row r="103" spans="1:8" x14ac:dyDescent="0.25">
      <c r="A103" s="11">
        <v>85</v>
      </c>
      <c r="B103" s="47">
        <f t="shared" si="9"/>
        <v>0</v>
      </c>
      <c r="C103" s="47">
        <f t="shared" si="10"/>
        <v>0</v>
      </c>
      <c r="D103" s="47">
        <f t="shared" si="13"/>
        <v>0</v>
      </c>
      <c r="E103" s="47">
        <f t="shared" si="14"/>
        <v>4.9112713895738125E-11</v>
      </c>
      <c r="F103" s="47">
        <f t="shared" si="11"/>
        <v>0</v>
      </c>
      <c r="G103" s="47">
        <f t="shared" si="12"/>
        <v>0</v>
      </c>
      <c r="H103" s="51"/>
    </row>
    <row r="104" spans="1:8" x14ac:dyDescent="0.25">
      <c r="A104" s="11">
        <v>86</v>
      </c>
      <c r="B104" s="47">
        <f t="shared" si="9"/>
        <v>0</v>
      </c>
      <c r="C104" s="47">
        <f t="shared" si="10"/>
        <v>0</v>
      </c>
      <c r="D104" s="47">
        <f t="shared" si="13"/>
        <v>0</v>
      </c>
      <c r="E104" s="47">
        <f t="shared" si="14"/>
        <v>4.9112713895738125E-11</v>
      </c>
      <c r="F104" s="47">
        <f t="shared" si="11"/>
        <v>0</v>
      </c>
      <c r="G104" s="47">
        <f t="shared" si="12"/>
        <v>0</v>
      </c>
      <c r="H104" s="51"/>
    </row>
    <row r="105" spans="1:8" x14ac:dyDescent="0.25">
      <c r="A105" s="11">
        <v>87</v>
      </c>
      <c r="B105" s="47">
        <f t="shared" si="9"/>
        <v>0</v>
      </c>
      <c r="C105" s="47">
        <f t="shared" si="10"/>
        <v>0</v>
      </c>
      <c r="D105" s="47">
        <f t="shared" si="13"/>
        <v>0</v>
      </c>
      <c r="E105" s="47">
        <f t="shared" si="14"/>
        <v>4.9112713895738125E-11</v>
      </c>
      <c r="F105" s="47">
        <f t="shared" si="11"/>
        <v>0</v>
      </c>
      <c r="G105" s="47">
        <f t="shared" si="12"/>
        <v>0</v>
      </c>
      <c r="H105" s="51"/>
    </row>
    <row r="106" spans="1:8" x14ac:dyDescent="0.25">
      <c r="A106" s="11">
        <v>88</v>
      </c>
      <c r="B106" s="47">
        <f t="shared" si="9"/>
        <v>0</v>
      </c>
      <c r="C106" s="47">
        <f t="shared" si="10"/>
        <v>0</v>
      </c>
      <c r="D106" s="47">
        <f t="shared" si="13"/>
        <v>0</v>
      </c>
      <c r="E106" s="47">
        <f t="shared" si="14"/>
        <v>4.9112713895738125E-11</v>
      </c>
      <c r="F106" s="47">
        <f t="shared" si="11"/>
        <v>0</v>
      </c>
      <c r="G106" s="47">
        <f t="shared" si="12"/>
        <v>0</v>
      </c>
      <c r="H106" s="51"/>
    </row>
    <row r="107" spans="1:8" x14ac:dyDescent="0.25">
      <c r="A107" s="11">
        <v>89</v>
      </c>
      <c r="B107" s="47">
        <f t="shared" si="9"/>
        <v>0</v>
      </c>
      <c r="C107" s="47">
        <f t="shared" si="10"/>
        <v>0</v>
      </c>
      <c r="D107" s="47">
        <f t="shared" si="13"/>
        <v>0</v>
      </c>
      <c r="E107" s="47">
        <f t="shared" si="14"/>
        <v>4.9112713895738125E-11</v>
      </c>
      <c r="F107" s="47">
        <f t="shared" si="11"/>
        <v>0</v>
      </c>
      <c r="G107" s="47">
        <f t="shared" si="12"/>
        <v>0</v>
      </c>
      <c r="H107" s="51"/>
    </row>
    <row r="108" spans="1:8" x14ac:dyDescent="0.25">
      <c r="A108" s="11">
        <v>90</v>
      </c>
      <c r="B108" s="47">
        <f t="shared" si="9"/>
        <v>0</v>
      </c>
      <c r="C108" s="47">
        <f t="shared" si="10"/>
        <v>0</v>
      </c>
      <c r="D108" s="47">
        <f t="shared" si="13"/>
        <v>0</v>
      </c>
      <c r="E108" s="47">
        <f t="shared" si="14"/>
        <v>4.9112713895738125E-11</v>
      </c>
      <c r="F108" s="47">
        <f t="shared" si="11"/>
        <v>0</v>
      </c>
      <c r="G108" s="47">
        <f t="shared" si="12"/>
        <v>0</v>
      </c>
      <c r="H108" s="51"/>
    </row>
    <row r="109" spans="1:8" x14ac:dyDescent="0.25">
      <c r="A109" s="11">
        <v>91</v>
      </c>
      <c r="B109" s="47">
        <f t="shared" si="9"/>
        <v>0</v>
      </c>
      <c r="C109" s="47">
        <f t="shared" si="10"/>
        <v>0</v>
      </c>
      <c r="D109" s="47">
        <f t="shared" si="13"/>
        <v>0</v>
      </c>
      <c r="E109" s="47">
        <f t="shared" si="14"/>
        <v>4.9112713895738125E-11</v>
      </c>
      <c r="F109" s="47">
        <f t="shared" si="11"/>
        <v>0</v>
      </c>
      <c r="G109" s="47">
        <f t="shared" si="12"/>
        <v>0</v>
      </c>
      <c r="H109" s="51"/>
    </row>
    <row r="110" spans="1:8" x14ac:dyDescent="0.25">
      <c r="A110" s="11">
        <v>92</v>
      </c>
      <c r="B110" s="47">
        <f t="shared" si="9"/>
        <v>0</v>
      </c>
      <c r="C110" s="47">
        <f t="shared" si="10"/>
        <v>0</v>
      </c>
      <c r="D110" s="47">
        <f t="shared" si="13"/>
        <v>0</v>
      </c>
      <c r="E110" s="47">
        <f t="shared" si="14"/>
        <v>4.9112713895738125E-11</v>
      </c>
      <c r="F110" s="47">
        <f t="shared" si="11"/>
        <v>0</v>
      </c>
      <c r="G110" s="47">
        <f t="shared" si="12"/>
        <v>0</v>
      </c>
      <c r="H110" s="51"/>
    </row>
    <row r="111" spans="1:8" x14ac:dyDescent="0.25">
      <c r="A111" s="11">
        <v>93</v>
      </c>
      <c r="B111" s="47">
        <f t="shared" si="9"/>
        <v>0</v>
      </c>
      <c r="C111" s="47">
        <f t="shared" si="10"/>
        <v>0</v>
      </c>
      <c r="D111" s="47">
        <f t="shared" si="13"/>
        <v>0</v>
      </c>
      <c r="E111" s="47">
        <f t="shared" si="14"/>
        <v>4.9112713895738125E-11</v>
      </c>
      <c r="F111" s="47">
        <f t="shared" si="11"/>
        <v>0</v>
      </c>
      <c r="G111" s="47">
        <f t="shared" si="12"/>
        <v>0</v>
      </c>
      <c r="H111" s="51"/>
    </row>
    <row r="112" spans="1:8" x14ac:dyDescent="0.25">
      <c r="A112" s="11">
        <v>94</v>
      </c>
      <c r="B112" s="47">
        <f t="shared" si="9"/>
        <v>0</v>
      </c>
      <c r="C112" s="47">
        <f t="shared" si="10"/>
        <v>0</v>
      </c>
      <c r="D112" s="47">
        <f t="shared" si="13"/>
        <v>0</v>
      </c>
      <c r="E112" s="47">
        <f t="shared" si="14"/>
        <v>4.9112713895738125E-11</v>
      </c>
      <c r="F112" s="47">
        <f t="shared" si="11"/>
        <v>0</v>
      </c>
      <c r="G112" s="47">
        <f t="shared" si="12"/>
        <v>0</v>
      </c>
      <c r="H112" s="51"/>
    </row>
    <row r="113" spans="1:8" x14ac:dyDescent="0.25">
      <c r="A113" s="11">
        <v>95</v>
      </c>
      <c r="B113" s="47">
        <f t="shared" si="9"/>
        <v>0</v>
      </c>
      <c r="C113" s="47">
        <f t="shared" si="10"/>
        <v>0</v>
      </c>
      <c r="D113" s="47">
        <f t="shared" si="13"/>
        <v>0</v>
      </c>
      <c r="E113" s="47">
        <f t="shared" si="14"/>
        <v>4.9112713895738125E-11</v>
      </c>
      <c r="F113" s="47">
        <f t="shared" si="11"/>
        <v>0</v>
      </c>
      <c r="G113" s="47">
        <f t="shared" si="12"/>
        <v>0</v>
      </c>
      <c r="H113" s="51"/>
    </row>
    <row r="114" spans="1:8" x14ac:dyDescent="0.25">
      <c r="A114" s="11">
        <v>96</v>
      </c>
      <c r="B114" s="47">
        <f t="shared" si="9"/>
        <v>0</v>
      </c>
      <c r="C114" s="47">
        <f t="shared" si="10"/>
        <v>0</v>
      </c>
      <c r="D114" s="47">
        <f t="shared" si="13"/>
        <v>0</v>
      </c>
      <c r="E114" s="47">
        <f t="shared" si="14"/>
        <v>4.9112713895738125E-11</v>
      </c>
      <c r="F114" s="47">
        <f t="shared" si="11"/>
        <v>0</v>
      </c>
      <c r="G114" s="47">
        <f t="shared" si="12"/>
        <v>0</v>
      </c>
      <c r="H114" s="51"/>
    </row>
    <row r="115" spans="1:8" x14ac:dyDescent="0.25">
      <c r="A115" s="11">
        <v>97</v>
      </c>
      <c r="B115" s="47">
        <f t="shared" ref="B115:B138" si="15">IF(($B$7/$B$8)&gt;=$A115,(PMT($G$5/(12/$B$8),$B$7/$B$8,-$B$6)),0)</f>
        <v>0</v>
      </c>
      <c r="C115" s="47">
        <f t="shared" si="10"/>
        <v>0</v>
      </c>
      <c r="D115" s="47">
        <f t="shared" si="13"/>
        <v>0</v>
      </c>
      <c r="E115" s="47">
        <f t="shared" si="14"/>
        <v>4.9112713895738125E-11</v>
      </c>
      <c r="F115" s="47">
        <f t="shared" ref="F115:F138" si="16">IF(($B$9/$B$8)&gt;=$A115,((-PMT(($G$5-$G$7)/(12/$B$8),$B$7/$B$8,-$B$6))+B115),0)</f>
        <v>0</v>
      </c>
      <c r="G115" s="47">
        <f t="shared" si="12"/>
        <v>0</v>
      </c>
      <c r="H115" s="51"/>
    </row>
    <row r="116" spans="1:8" x14ac:dyDescent="0.25">
      <c r="A116" s="11">
        <v>98</v>
      </c>
      <c r="B116" s="47">
        <f t="shared" si="15"/>
        <v>0</v>
      </c>
      <c r="C116" s="47">
        <f t="shared" si="10"/>
        <v>0</v>
      </c>
      <c r="D116" s="47">
        <f t="shared" ref="D116:D138" si="17">IF($B$7/$B$8&gt;=A116,(E115*$G$5*($B$8*30))/360,0)</f>
        <v>0</v>
      </c>
      <c r="E116" s="47">
        <f t="shared" si="14"/>
        <v>4.9112713895738125E-11</v>
      </c>
      <c r="F116" s="47">
        <f t="shared" si="16"/>
        <v>0</v>
      </c>
      <c r="G116" s="47">
        <f t="shared" si="12"/>
        <v>0</v>
      </c>
      <c r="H116" s="51"/>
    </row>
    <row r="117" spans="1:8" x14ac:dyDescent="0.25">
      <c r="A117" s="11">
        <v>99</v>
      </c>
      <c r="B117" s="47">
        <f t="shared" si="15"/>
        <v>0</v>
      </c>
      <c r="C117" s="47">
        <f t="shared" si="10"/>
        <v>0</v>
      </c>
      <c r="D117" s="47">
        <f t="shared" si="17"/>
        <v>0</v>
      </c>
      <c r="E117" s="47">
        <f t="shared" si="14"/>
        <v>4.9112713895738125E-11</v>
      </c>
      <c r="F117" s="47">
        <f t="shared" si="16"/>
        <v>0</v>
      </c>
      <c r="G117" s="47">
        <f t="shared" si="12"/>
        <v>0</v>
      </c>
      <c r="H117" s="51"/>
    </row>
    <row r="118" spans="1:8" x14ac:dyDescent="0.25">
      <c r="A118" s="11">
        <v>100</v>
      </c>
      <c r="B118" s="47">
        <f t="shared" si="15"/>
        <v>0</v>
      </c>
      <c r="C118" s="47">
        <f t="shared" si="10"/>
        <v>0</v>
      </c>
      <c r="D118" s="47">
        <f t="shared" si="17"/>
        <v>0</v>
      </c>
      <c r="E118" s="47">
        <f t="shared" si="14"/>
        <v>4.9112713895738125E-11</v>
      </c>
      <c r="F118" s="47">
        <f t="shared" si="16"/>
        <v>0</v>
      </c>
      <c r="G118" s="47">
        <f t="shared" si="12"/>
        <v>0</v>
      </c>
      <c r="H118" s="51"/>
    </row>
    <row r="119" spans="1:8" x14ac:dyDescent="0.25">
      <c r="A119" s="11">
        <v>101</v>
      </c>
      <c r="B119" s="47">
        <f t="shared" si="15"/>
        <v>0</v>
      </c>
      <c r="C119" s="47">
        <f t="shared" si="10"/>
        <v>0</v>
      </c>
      <c r="D119" s="47">
        <f t="shared" si="17"/>
        <v>0</v>
      </c>
      <c r="E119" s="47">
        <f t="shared" si="14"/>
        <v>4.9112713895738125E-11</v>
      </c>
      <c r="F119" s="47">
        <f t="shared" si="16"/>
        <v>0</v>
      </c>
      <c r="G119" s="47">
        <f t="shared" si="12"/>
        <v>0</v>
      </c>
      <c r="H119" s="51"/>
    </row>
    <row r="120" spans="1:8" x14ac:dyDescent="0.25">
      <c r="A120" s="11">
        <v>102</v>
      </c>
      <c r="B120" s="47">
        <f t="shared" si="15"/>
        <v>0</v>
      </c>
      <c r="C120" s="47">
        <f t="shared" si="10"/>
        <v>0</v>
      </c>
      <c r="D120" s="47">
        <f t="shared" si="17"/>
        <v>0</v>
      </c>
      <c r="E120" s="47">
        <f t="shared" si="14"/>
        <v>4.9112713895738125E-11</v>
      </c>
      <c r="F120" s="47">
        <f t="shared" si="16"/>
        <v>0</v>
      </c>
      <c r="G120" s="47">
        <f t="shared" si="12"/>
        <v>0</v>
      </c>
      <c r="H120" s="51"/>
    </row>
    <row r="121" spans="1:8" x14ac:dyDescent="0.25">
      <c r="A121" s="11">
        <v>103</v>
      </c>
      <c r="B121" s="47">
        <f t="shared" si="15"/>
        <v>0</v>
      </c>
      <c r="C121" s="47">
        <f t="shared" si="10"/>
        <v>0</v>
      </c>
      <c r="D121" s="47">
        <f t="shared" si="17"/>
        <v>0</v>
      </c>
      <c r="E121" s="47">
        <f t="shared" si="14"/>
        <v>4.9112713895738125E-11</v>
      </c>
      <c r="F121" s="47">
        <f t="shared" si="16"/>
        <v>0</v>
      </c>
      <c r="G121" s="47">
        <f t="shared" si="12"/>
        <v>0</v>
      </c>
      <c r="H121" s="51"/>
    </row>
    <row r="122" spans="1:8" x14ac:dyDescent="0.25">
      <c r="A122" s="11">
        <v>104</v>
      </c>
      <c r="B122" s="47">
        <f t="shared" si="15"/>
        <v>0</v>
      </c>
      <c r="C122" s="47">
        <f t="shared" si="10"/>
        <v>0</v>
      </c>
      <c r="D122" s="47">
        <f t="shared" si="17"/>
        <v>0</v>
      </c>
      <c r="E122" s="47">
        <f t="shared" si="14"/>
        <v>4.9112713895738125E-11</v>
      </c>
      <c r="F122" s="47">
        <f t="shared" si="16"/>
        <v>0</v>
      </c>
      <c r="G122" s="47">
        <f t="shared" si="12"/>
        <v>0</v>
      </c>
      <c r="H122" s="51"/>
    </row>
    <row r="123" spans="1:8" x14ac:dyDescent="0.25">
      <c r="A123" s="11">
        <v>105</v>
      </c>
      <c r="B123" s="47">
        <f t="shared" si="15"/>
        <v>0</v>
      </c>
      <c r="C123" s="47">
        <f t="shared" si="10"/>
        <v>0</v>
      </c>
      <c r="D123" s="47">
        <f t="shared" si="17"/>
        <v>0</v>
      </c>
      <c r="E123" s="47">
        <f t="shared" si="14"/>
        <v>4.9112713895738125E-11</v>
      </c>
      <c r="F123" s="47">
        <f t="shared" si="16"/>
        <v>0</v>
      </c>
      <c r="G123" s="47">
        <f t="shared" si="12"/>
        <v>0</v>
      </c>
      <c r="H123" s="51"/>
    </row>
    <row r="124" spans="1:8" x14ac:dyDescent="0.25">
      <c r="A124" s="11">
        <v>106</v>
      </c>
      <c r="B124" s="47">
        <f t="shared" si="15"/>
        <v>0</v>
      </c>
      <c r="C124" s="47">
        <f t="shared" si="10"/>
        <v>0</v>
      </c>
      <c r="D124" s="47">
        <f t="shared" si="17"/>
        <v>0</v>
      </c>
      <c r="E124" s="47">
        <f t="shared" si="14"/>
        <v>4.9112713895738125E-11</v>
      </c>
      <c r="F124" s="47">
        <f t="shared" si="16"/>
        <v>0</v>
      </c>
      <c r="G124" s="47">
        <f t="shared" si="12"/>
        <v>0</v>
      </c>
      <c r="H124" s="51"/>
    </row>
    <row r="125" spans="1:8" x14ac:dyDescent="0.25">
      <c r="A125" s="11">
        <v>107</v>
      </c>
      <c r="B125" s="47">
        <f t="shared" si="15"/>
        <v>0</v>
      </c>
      <c r="C125" s="47">
        <f t="shared" si="10"/>
        <v>0</v>
      </c>
      <c r="D125" s="47">
        <f t="shared" si="17"/>
        <v>0</v>
      </c>
      <c r="E125" s="47">
        <f t="shared" si="14"/>
        <v>4.9112713895738125E-11</v>
      </c>
      <c r="F125" s="47">
        <f t="shared" si="16"/>
        <v>0</v>
      </c>
      <c r="G125" s="47">
        <f t="shared" si="12"/>
        <v>0</v>
      </c>
      <c r="H125" s="51"/>
    </row>
    <row r="126" spans="1:8" x14ac:dyDescent="0.25">
      <c r="A126" s="11">
        <v>108</v>
      </c>
      <c r="B126" s="47">
        <f t="shared" si="15"/>
        <v>0</v>
      </c>
      <c r="C126" s="47">
        <f t="shared" si="10"/>
        <v>0</v>
      </c>
      <c r="D126" s="47">
        <f t="shared" si="17"/>
        <v>0</v>
      </c>
      <c r="E126" s="47">
        <f t="shared" si="14"/>
        <v>4.9112713895738125E-11</v>
      </c>
      <c r="F126" s="47">
        <f t="shared" si="16"/>
        <v>0</v>
      </c>
      <c r="G126" s="47">
        <f t="shared" si="12"/>
        <v>0</v>
      </c>
      <c r="H126" s="51"/>
    </row>
    <row r="127" spans="1:8" x14ac:dyDescent="0.25">
      <c r="A127" s="11">
        <v>109</v>
      </c>
      <c r="B127" s="47">
        <f t="shared" si="15"/>
        <v>0</v>
      </c>
      <c r="C127" s="47">
        <f t="shared" si="10"/>
        <v>0</v>
      </c>
      <c r="D127" s="47">
        <f t="shared" si="17"/>
        <v>0</v>
      </c>
      <c r="E127" s="47">
        <f t="shared" si="14"/>
        <v>4.9112713895738125E-11</v>
      </c>
      <c r="F127" s="47">
        <f t="shared" si="16"/>
        <v>0</v>
      </c>
      <c r="G127" s="47">
        <f t="shared" si="12"/>
        <v>0</v>
      </c>
      <c r="H127" s="51"/>
    </row>
    <row r="128" spans="1:8" x14ac:dyDescent="0.25">
      <c r="A128" s="11">
        <v>110</v>
      </c>
      <c r="B128" s="47">
        <f t="shared" si="15"/>
        <v>0</v>
      </c>
      <c r="C128" s="47">
        <f t="shared" si="10"/>
        <v>0</v>
      </c>
      <c r="D128" s="47">
        <f t="shared" si="17"/>
        <v>0</v>
      </c>
      <c r="E128" s="47">
        <f t="shared" si="14"/>
        <v>4.9112713895738125E-11</v>
      </c>
      <c r="F128" s="47">
        <f t="shared" si="16"/>
        <v>0</v>
      </c>
      <c r="G128" s="47">
        <f t="shared" si="12"/>
        <v>0</v>
      </c>
      <c r="H128" s="51"/>
    </row>
    <row r="129" spans="1:8" x14ac:dyDescent="0.25">
      <c r="A129" s="11">
        <v>111</v>
      </c>
      <c r="B129" s="47">
        <f t="shared" si="15"/>
        <v>0</v>
      </c>
      <c r="C129" s="47">
        <f t="shared" si="10"/>
        <v>0</v>
      </c>
      <c r="D129" s="47">
        <f t="shared" si="17"/>
        <v>0</v>
      </c>
      <c r="E129" s="47">
        <f t="shared" si="14"/>
        <v>4.9112713895738125E-11</v>
      </c>
      <c r="F129" s="47">
        <f t="shared" si="16"/>
        <v>0</v>
      </c>
      <c r="G129" s="47">
        <f t="shared" si="12"/>
        <v>0</v>
      </c>
      <c r="H129" s="51"/>
    </row>
    <row r="130" spans="1:8" x14ac:dyDescent="0.25">
      <c r="A130" s="11">
        <v>112</v>
      </c>
      <c r="B130" s="47">
        <f t="shared" si="15"/>
        <v>0</v>
      </c>
      <c r="C130" s="47">
        <f t="shared" si="10"/>
        <v>0</v>
      </c>
      <c r="D130" s="47">
        <f t="shared" si="17"/>
        <v>0</v>
      </c>
      <c r="E130" s="47">
        <f t="shared" si="14"/>
        <v>4.9112713895738125E-11</v>
      </c>
      <c r="F130" s="47">
        <f t="shared" si="16"/>
        <v>0</v>
      </c>
      <c r="G130" s="47">
        <f t="shared" si="12"/>
        <v>0</v>
      </c>
      <c r="H130" s="51"/>
    </row>
    <row r="131" spans="1:8" x14ac:dyDescent="0.25">
      <c r="A131" s="11">
        <v>113</v>
      </c>
      <c r="B131" s="47">
        <f t="shared" si="15"/>
        <v>0</v>
      </c>
      <c r="C131" s="47">
        <f t="shared" si="10"/>
        <v>0</v>
      </c>
      <c r="D131" s="47">
        <f t="shared" si="17"/>
        <v>0</v>
      </c>
      <c r="E131" s="47">
        <f t="shared" si="14"/>
        <v>4.9112713895738125E-11</v>
      </c>
      <c r="F131" s="47">
        <f t="shared" si="16"/>
        <v>0</v>
      </c>
      <c r="G131" s="47">
        <f t="shared" si="12"/>
        <v>0</v>
      </c>
      <c r="H131" s="51"/>
    </row>
    <row r="132" spans="1:8" x14ac:dyDescent="0.25">
      <c r="A132" s="11">
        <v>114</v>
      </c>
      <c r="B132" s="47">
        <f t="shared" si="15"/>
        <v>0</v>
      </c>
      <c r="C132" s="47">
        <f t="shared" si="10"/>
        <v>0</v>
      </c>
      <c r="D132" s="47">
        <f t="shared" si="17"/>
        <v>0</v>
      </c>
      <c r="E132" s="47">
        <f t="shared" si="14"/>
        <v>4.9112713895738125E-11</v>
      </c>
      <c r="F132" s="47">
        <f t="shared" si="16"/>
        <v>0</v>
      </c>
      <c r="G132" s="47">
        <f t="shared" si="12"/>
        <v>0</v>
      </c>
      <c r="H132" s="51"/>
    </row>
    <row r="133" spans="1:8" x14ac:dyDescent="0.25">
      <c r="A133" s="11">
        <v>115</v>
      </c>
      <c r="B133" s="47">
        <f t="shared" si="15"/>
        <v>0</v>
      </c>
      <c r="C133" s="47">
        <f t="shared" si="10"/>
        <v>0</v>
      </c>
      <c r="D133" s="47">
        <f t="shared" si="17"/>
        <v>0</v>
      </c>
      <c r="E133" s="47">
        <f t="shared" si="14"/>
        <v>4.9112713895738125E-11</v>
      </c>
      <c r="F133" s="47">
        <f t="shared" si="16"/>
        <v>0</v>
      </c>
      <c r="G133" s="47">
        <f t="shared" si="12"/>
        <v>0</v>
      </c>
      <c r="H133" s="51"/>
    </row>
    <row r="134" spans="1:8" x14ac:dyDescent="0.25">
      <c r="A134" s="11">
        <v>116</v>
      </c>
      <c r="B134" s="47">
        <f t="shared" si="15"/>
        <v>0</v>
      </c>
      <c r="C134" s="47">
        <f t="shared" si="10"/>
        <v>0</v>
      </c>
      <c r="D134" s="47">
        <f t="shared" si="17"/>
        <v>0</v>
      </c>
      <c r="E134" s="47">
        <f t="shared" si="14"/>
        <v>4.9112713895738125E-11</v>
      </c>
      <c r="F134" s="47">
        <f t="shared" si="16"/>
        <v>0</v>
      </c>
      <c r="G134" s="47">
        <f t="shared" si="12"/>
        <v>0</v>
      </c>
      <c r="H134" s="51"/>
    </row>
    <row r="135" spans="1:8" x14ac:dyDescent="0.25">
      <c r="A135" s="11">
        <v>117</v>
      </c>
      <c r="B135" s="47">
        <f t="shared" si="15"/>
        <v>0</v>
      </c>
      <c r="C135" s="47">
        <f t="shared" si="10"/>
        <v>0</v>
      </c>
      <c r="D135" s="47">
        <f t="shared" si="17"/>
        <v>0</v>
      </c>
      <c r="E135" s="47">
        <f t="shared" si="14"/>
        <v>4.9112713895738125E-11</v>
      </c>
      <c r="F135" s="47">
        <f t="shared" si="16"/>
        <v>0</v>
      </c>
      <c r="G135" s="47">
        <f t="shared" si="12"/>
        <v>0</v>
      </c>
      <c r="H135" s="51"/>
    </row>
    <row r="136" spans="1:8" x14ac:dyDescent="0.25">
      <c r="A136" s="11">
        <v>118</v>
      </c>
      <c r="B136" s="47">
        <f t="shared" si="15"/>
        <v>0</v>
      </c>
      <c r="C136" s="47">
        <f t="shared" si="10"/>
        <v>0</v>
      </c>
      <c r="D136" s="47">
        <f t="shared" si="17"/>
        <v>0</v>
      </c>
      <c r="E136" s="47">
        <f t="shared" si="14"/>
        <v>4.9112713895738125E-11</v>
      </c>
      <c r="F136" s="47">
        <f t="shared" si="16"/>
        <v>0</v>
      </c>
      <c r="G136" s="47">
        <f t="shared" si="12"/>
        <v>0</v>
      </c>
      <c r="H136" s="51"/>
    </row>
    <row r="137" spans="1:8" x14ac:dyDescent="0.25">
      <c r="A137" s="11">
        <v>119</v>
      </c>
      <c r="B137" s="47">
        <f t="shared" si="15"/>
        <v>0</v>
      </c>
      <c r="C137" s="47">
        <f t="shared" si="10"/>
        <v>0</v>
      </c>
      <c r="D137" s="47">
        <f t="shared" si="17"/>
        <v>0</v>
      </c>
      <c r="E137" s="47">
        <f t="shared" si="14"/>
        <v>4.9112713895738125E-11</v>
      </c>
      <c r="F137" s="47">
        <f t="shared" si="16"/>
        <v>0</v>
      </c>
      <c r="G137" s="47">
        <f t="shared" si="12"/>
        <v>0</v>
      </c>
      <c r="H137" s="51"/>
    </row>
    <row r="138" spans="1:8" x14ac:dyDescent="0.25">
      <c r="A138" s="11">
        <v>120</v>
      </c>
      <c r="B138" s="47">
        <f t="shared" si="15"/>
        <v>0</v>
      </c>
      <c r="C138" s="47">
        <f t="shared" si="10"/>
        <v>0</v>
      </c>
      <c r="D138" s="47">
        <f t="shared" si="17"/>
        <v>0</v>
      </c>
      <c r="E138" s="47">
        <f>E137-C138</f>
        <v>4.9112713895738125E-11</v>
      </c>
      <c r="F138" s="47">
        <f t="shared" si="16"/>
        <v>0</v>
      </c>
      <c r="G138" s="47">
        <f t="shared" si="12"/>
        <v>0</v>
      </c>
      <c r="H138" s="51"/>
    </row>
    <row r="139" spans="1:8" x14ac:dyDescent="0.25">
      <c r="A139" s="11">
        <v>121</v>
      </c>
      <c r="B139" s="47">
        <f t="shared" ref="B139:B202" si="18">IF(($B$7/$B$8)&gt;=$A139,(PMT($G$5/(12/$B$8),$B$7/$B$8,-$B$6)),0)</f>
        <v>0</v>
      </c>
      <c r="C139" s="47">
        <f t="shared" ref="C139:C178" si="19">B139-D139</f>
        <v>0</v>
      </c>
      <c r="D139" s="47">
        <f t="shared" ref="D139:D178" si="20">IF($B$7/$B$8&gt;=A139,(E138*$G$5*($B$8*30))/360,0)</f>
        <v>0</v>
      </c>
      <c r="E139" s="47">
        <f t="shared" ref="E139:E178" si="21">E138-C139</f>
        <v>4.9112713895738125E-11</v>
      </c>
      <c r="F139" s="47">
        <f t="shared" ref="F139:F178" si="22">IF(($B$9/$B$8)&gt;=$A139,((-PMT(($G$5-$G$7)/(12/$B$8),$B$7/$B$8,-$B$6))+B139),0)</f>
        <v>0</v>
      </c>
      <c r="G139" s="47">
        <f t="shared" ref="G139:G178" si="23">F139*(1/(((1+$G$8)^($B$8/12))^A139))</f>
        <v>0</v>
      </c>
    </row>
    <row r="140" spans="1:8" x14ac:dyDescent="0.25">
      <c r="A140" s="11">
        <v>122</v>
      </c>
      <c r="B140" s="47">
        <f t="shared" si="18"/>
        <v>0</v>
      </c>
      <c r="C140" s="47">
        <f t="shared" si="19"/>
        <v>0</v>
      </c>
      <c r="D140" s="47">
        <f t="shared" si="20"/>
        <v>0</v>
      </c>
      <c r="E140" s="47">
        <f t="shared" si="21"/>
        <v>4.9112713895738125E-11</v>
      </c>
      <c r="F140" s="47">
        <f t="shared" si="22"/>
        <v>0</v>
      </c>
      <c r="G140" s="47">
        <f t="shared" si="23"/>
        <v>0</v>
      </c>
      <c r="H140" s="51"/>
    </row>
    <row r="141" spans="1:8" x14ac:dyDescent="0.25">
      <c r="A141" s="11">
        <v>123</v>
      </c>
      <c r="B141" s="47">
        <f t="shared" si="18"/>
        <v>0</v>
      </c>
      <c r="C141" s="47">
        <f t="shared" si="19"/>
        <v>0</v>
      </c>
      <c r="D141" s="47">
        <f t="shared" si="20"/>
        <v>0</v>
      </c>
      <c r="E141" s="47">
        <f t="shared" si="21"/>
        <v>4.9112713895738125E-11</v>
      </c>
      <c r="F141" s="47">
        <f t="shared" si="22"/>
        <v>0</v>
      </c>
      <c r="G141" s="47">
        <f t="shared" si="23"/>
        <v>0</v>
      </c>
    </row>
    <row r="142" spans="1:8" x14ac:dyDescent="0.25">
      <c r="A142" s="11">
        <v>124</v>
      </c>
      <c r="B142" s="47">
        <f t="shared" si="18"/>
        <v>0</v>
      </c>
      <c r="C142" s="47">
        <f t="shared" si="19"/>
        <v>0</v>
      </c>
      <c r="D142" s="47">
        <f t="shared" si="20"/>
        <v>0</v>
      </c>
      <c r="E142" s="47">
        <f t="shared" si="21"/>
        <v>4.9112713895738125E-11</v>
      </c>
      <c r="F142" s="47">
        <f t="shared" si="22"/>
        <v>0</v>
      </c>
      <c r="G142" s="47">
        <f t="shared" si="23"/>
        <v>0</v>
      </c>
    </row>
    <row r="143" spans="1:8" x14ac:dyDescent="0.25">
      <c r="A143" s="11">
        <v>125</v>
      </c>
      <c r="B143" s="47">
        <f t="shared" si="18"/>
        <v>0</v>
      </c>
      <c r="C143" s="47">
        <f t="shared" si="19"/>
        <v>0</v>
      </c>
      <c r="D143" s="47">
        <f t="shared" si="20"/>
        <v>0</v>
      </c>
      <c r="E143" s="47">
        <f t="shared" si="21"/>
        <v>4.9112713895738125E-11</v>
      </c>
      <c r="F143" s="47">
        <f t="shared" si="22"/>
        <v>0</v>
      </c>
      <c r="G143" s="47">
        <f t="shared" si="23"/>
        <v>0</v>
      </c>
    </row>
    <row r="144" spans="1:8" x14ac:dyDescent="0.25">
      <c r="A144" s="11">
        <v>126</v>
      </c>
      <c r="B144" s="47">
        <f t="shared" si="18"/>
        <v>0</v>
      </c>
      <c r="C144" s="47">
        <f t="shared" si="19"/>
        <v>0</v>
      </c>
      <c r="D144" s="47">
        <f t="shared" si="20"/>
        <v>0</v>
      </c>
      <c r="E144" s="47">
        <f t="shared" si="21"/>
        <v>4.9112713895738125E-11</v>
      </c>
      <c r="F144" s="47">
        <f t="shared" si="22"/>
        <v>0</v>
      </c>
      <c r="G144" s="47">
        <f t="shared" si="23"/>
        <v>0</v>
      </c>
    </row>
    <row r="145" spans="1:7" x14ac:dyDescent="0.25">
      <c r="A145" s="11">
        <v>127</v>
      </c>
      <c r="B145" s="47">
        <f t="shared" si="18"/>
        <v>0</v>
      </c>
      <c r="C145" s="47">
        <f t="shared" si="19"/>
        <v>0</v>
      </c>
      <c r="D145" s="47">
        <f t="shared" si="20"/>
        <v>0</v>
      </c>
      <c r="E145" s="47">
        <f t="shared" si="21"/>
        <v>4.9112713895738125E-11</v>
      </c>
      <c r="F145" s="47">
        <f t="shared" si="22"/>
        <v>0</v>
      </c>
      <c r="G145" s="47">
        <f t="shared" si="23"/>
        <v>0</v>
      </c>
    </row>
    <row r="146" spans="1:7" x14ac:dyDescent="0.25">
      <c r="A146" s="11">
        <v>128</v>
      </c>
      <c r="B146" s="47">
        <f t="shared" si="18"/>
        <v>0</v>
      </c>
      <c r="C146" s="47">
        <f t="shared" si="19"/>
        <v>0</v>
      </c>
      <c r="D146" s="47">
        <f t="shared" si="20"/>
        <v>0</v>
      </c>
      <c r="E146" s="47">
        <f t="shared" si="21"/>
        <v>4.9112713895738125E-11</v>
      </c>
      <c r="F146" s="47">
        <f t="shared" si="22"/>
        <v>0</v>
      </c>
      <c r="G146" s="47">
        <f t="shared" si="23"/>
        <v>0</v>
      </c>
    </row>
    <row r="147" spans="1:7" x14ac:dyDescent="0.25">
      <c r="A147" s="11">
        <v>129</v>
      </c>
      <c r="B147" s="47">
        <f t="shared" si="18"/>
        <v>0</v>
      </c>
      <c r="C147" s="47">
        <f t="shared" si="19"/>
        <v>0</v>
      </c>
      <c r="D147" s="47">
        <f t="shared" si="20"/>
        <v>0</v>
      </c>
      <c r="E147" s="47">
        <f t="shared" si="21"/>
        <v>4.9112713895738125E-11</v>
      </c>
      <c r="F147" s="47">
        <f t="shared" si="22"/>
        <v>0</v>
      </c>
      <c r="G147" s="47">
        <f t="shared" si="23"/>
        <v>0</v>
      </c>
    </row>
    <row r="148" spans="1:7" x14ac:dyDescent="0.25">
      <c r="A148" s="11">
        <v>130</v>
      </c>
      <c r="B148" s="47">
        <f t="shared" si="18"/>
        <v>0</v>
      </c>
      <c r="C148" s="47">
        <f t="shared" si="19"/>
        <v>0</v>
      </c>
      <c r="D148" s="47">
        <f t="shared" si="20"/>
        <v>0</v>
      </c>
      <c r="E148" s="47">
        <f t="shared" si="21"/>
        <v>4.9112713895738125E-11</v>
      </c>
      <c r="F148" s="47">
        <f t="shared" si="22"/>
        <v>0</v>
      </c>
      <c r="G148" s="47">
        <f t="shared" si="23"/>
        <v>0</v>
      </c>
    </row>
    <row r="149" spans="1:7" x14ac:dyDescent="0.25">
      <c r="A149" s="11">
        <v>131</v>
      </c>
      <c r="B149" s="47">
        <f t="shared" si="18"/>
        <v>0</v>
      </c>
      <c r="C149" s="47">
        <f t="shared" si="19"/>
        <v>0</v>
      </c>
      <c r="D149" s="47">
        <f t="shared" si="20"/>
        <v>0</v>
      </c>
      <c r="E149" s="47">
        <f t="shared" si="21"/>
        <v>4.9112713895738125E-11</v>
      </c>
      <c r="F149" s="47">
        <f t="shared" si="22"/>
        <v>0</v>
      </c>
      <c r="G149" s="47">
        <f t="shared" si="23"/>
        <v>0</v>
      </c>
    </row>
    <row r="150" spans="1:7" x14ac:dyDescent="0.25">
      <c r="A150" s="11">
        <v>132</v>
      </c>
      <c r="B150" s="47">
        <f t="shared" si="18"/>
        <v>0</v>
      </c>
      <c r="C150" s="47">
        <f t="shared" si="19"/>
        <v>0</v>
      </c>
      <c r="D150" s="47">
        <f t="shared" si="20"/>
        <v>0</v>
      </c>
      <c r="E150" s="47">
        <f t="shared" si="21"/>
        <v>4.9112713895738125E-11</v>
      </c>
      <c r="F150" s="47">
        <f t="shared" si="22"/>
        <v>0</v>
      </c>
      <c r="G150" s="47">
        <f t="shared" si="23"/>
        <v>0</v>
      </c>
    </row>
    <row r="151" spans="1:7" x14ac:dyDescent="0.25">
      <c r="A151" s="11">
        <v>133</v>
      </c>
      <c r="B151" s="47">
        <f t="shared" si="18"/>
        <v>0</v>
      </c>
      <c r="C151" s="47">
        <f t="shared" si="19"/>
        <v>0</v>
      </c>
      <c r="D151" s="47">
        <f t="shared" si="20"/>
        <v>0</v>
      </c>
      <c r="E151" s="47">
        <f t="shared" si="21"/>
        <v>4.9112713895738125E-11</v>
      </c>
      <c r="F151" s="47">
        <f t="shared" si="22"/>
        <v>0</v>
      </c>
      <c r="G151" s="47">
        <f t="shared" si="23"/>
        <v>0</v>
      </c>
    </row>
    <row r="152" spans="1:7" x14ac:dyDescent="0.25">
      <c r="A152" s="11">
        <v>134</v>
      </c>
      <c r="B152" s="47">
        <f t="shared" si="18"/>
        <v>0</v>
      </c>
      <c r="C152" s="47">
        <f t="shared" si="19"/>
        <v>0</v>
      </c>
      <c r="D152" s="47">
        <f t="shared" si="20"/>
        <v>0</v>
      </c>
      <c r="E152" s="47">
        <f t="shared" si="21"/>
        <v>4.9112713895738125E-11</v>
      </c>
      <c r="F152" s="47">
        <f t="shared" si="22"/>
        <v>0</v>
      </c>
      <c r="G152" s="47">
        <f t="shared" si="23"/>
        <v>0</v>
      </c>
    </row>
    <row r="153" spans="1:7" x14ac:dyDescent="0.25">
      <c r="A153" s="11">
        <v>135</v>
      </c>
      <c r="B153" s="47">
        <f t="shared" si="18"/>
        <v>0</v>
      </c>
      <c r="C153" s="47">
        <f t="shared" si="19"/>
        <v>0</v>
      </c>
      <c r="D153" s="47">
        <f t="shared" si="20"/>
        <v>0</v>
      </c>
      <c r="E153" s="47">
        <f t="shared" si="21"/>
        <v>4.9112713895738125E-11</v>
      </c>
      <c r="F153" s="47">
        <f t="shared" si="22"/>
        <v>0</v>
      </c>
      <c r="G153" s="47">
        <f t="shared" si="23"/>
        <v>0</v>
      </c>
    </row>
    <row r="154" spans="1:7" x14ac:dyDescent="0.25">
      <c r="A154" s="11">
        <v>136</v>
      </c>
      <c r="B154" s="47">
        <f t="shared" si="18"/>
        <v>0</v>
      </c>
      <c r="C154" s="47">
        <f t="shared" si="19"/>
        <v>0</v>
      </c>
      <c r="D154" s="47">
        <f t="shared" si="20"/>
        <v>0</v>
      </c>
      <c r="E154" s="47">
        <f t="shared" si="21"/>
        <v>4.9112713895738125E-11</v>
      </c>
      <c r="F154" s="47">
        <f t="shared" si="22"/>
        <v>0</v>
      </c>
      <c r="G154" s="47">
        <f t="shared" si="23"/>
        <v>0</v>
      </c>
    </row>
    <row r="155" spans="1:7" x14ac:dyDescent="0.25">
      <c r="A155" s="11">
        <v>137</v>
      </c>
      <c r="B155" s="47">
        <f t="shared" si="18"/>
        <v>0</v>
      </c>
      <c r="C155" s="47">
        <f t="shared" si="19"/>
        <v>0</v>
      </c>
      <c r="D155" s="47">
        <f t="shared" si="20"/>
        <v>0</v>
      </c>
      <c r="E155" s="47">
        <f t="shared" si="21"/>
        <v>4.9112713895738125E-11</v>
      </c>
      <c r="F155" s="47">
        <f t="shared" si="22"/>
        <v>0</v>
      </c>
      <c r="G155" s="47">
        <f t="shared" si="23"/>
        <v>0</v>
      </c>
    </row>
    <row r="156" spans="1:7" x14ac:dyDescent="0.25">
      <c r="A156" s="11">
        <v>138</v>
      </c>
      <c r="B156" s="47">
        <f t="shared" si="18"/>
        <v>0</v>
      </c>
      <c r="C156" s="47">
        <f t="shared" si="19"/>
        <v>0</v>
      </c>
      <c r="D156" s="47">
        <f t="shared" si="20"/>
        <v>0</v>
      </c>
      <c r="E156" s="47">
        <f t="shared" si="21"/>
        <v>4.9112713895738125E-11</v>
      </c>
      <c r="F156" s="47">
        <f t="shared" si="22"/>
        <v>0</v>
      </c>
      <c r="G156" s="47">
        <f t="shared" si="23"/>
        <v>0</v>
      </c>
    </row>
    <row r="157" spans="1:7" x14ac:dyDescent="0.25">
      <c r="A157" s="11">
        <v>139</v>
      </c>
      <c r="B157" s="47">
        <f t="shared" si="18"/>
        <v>0</v>
      </c>
      <c r="C157" s="47">
        <f t="shared" si="19"/>
        <v>0</v>
      </c>
      <c r="D157" s="47">
        <f t="shared" si="20"/>
        <v>0</v>
      </c>
      <c r="E157" s="47">
        <f t="shared" si="21"/>
        <v>4.9112713895738125E-11</v>
      </c>
      <c r="F157" s="47">
        <f t="shared" si="22"/>
        <v>0</v>
      </c>
      <c r="G157" s="47">
        <f t="shared" si="23"/>
        <v>0</v>
      </c>
    </row>
    <row r="158" spans="1:7" x14ac:dyDescent="0.25">
      <c r="A158" s="11">
        <v>140</v>
      </c>
      <c r="B158" s="47">
        <f t="shared" si="18"/>
        <v>0</v>
      </c>
      <c r="C158" s="47">
        <f t="shared" si="19"/>
        <v>0</v>
      </c>
      <c r="D158" s="47">
        <f t="shared" si="20"/>
        <v>0</v>
      </c>
      <c r="E158" s="47">
        <f t="shared" si="21"/>
        <v>4.9112713895738125E-11</v>
      </c>
      <c r="F158" s="47">
        <f t="shared" si="22"/>
        <v>0</v>
      </c>
      <c r="G158" s="47">
        <f t="shared" si="23"/>
        <v>0</v>
      </c>
    </row>
    <row r="159" spans="1:7" x14ac:dyDescent="0.25">
      <c r="A159" s="11">
        <v>141</v>
      </c>
      <c r="B159" s="47">
        <f t="shared" si="18"/>
        <v>0</v>
      </c>
      <c r="C159" s="47">
        <f t="shared" si="19"/>
        <v>0</v>
      </c>
      <c r="D159" s="47">
        <f t="shared" si="20"/>
        <v>0</v>
      </c>
      <c r="E159" s="47">
        <f t="shared" si="21"/>
        <v>4.9112713895738125E-11</v>
      </c>
      <c r="F159" s="47">
        <f t="shared" si="22"/>
        <v>0</v>
      </c>
      <c r="G159" s="47">
        <f t="shared" si="23"/>
        <v>0</v>
      </c>
    </row>
    <row r="160" spans="1:7" x14ac:dyDescent="0.25">
      <c r="A160" s="11">
        <v>142</v>
      </c>
      <c r="B160" s="47">
        <f t="shared" si="18"/>
        <v>0</v>
      </c>
      <c r="C160" s="47">
        <f t="shared" si="19"/>
        <v>0</v>
      </c>
      <c r="D160" s="47">
        <f t="shared" si="20"/>
        <v>0</v>
      </c>
      <c r="E160" s="47">
        <f t="shared" si="21"/>
        <v>4.9112713895738125E-11</v>
      </c>
      <c r="F160" s="47">
        <f t="shared" si="22"/>
        <v>0</v>
      </c>
      <c r="G160" s="47">
        <f t="shared" si="23"/>
        <v>0</v>
      </c>
    </row>
    <row r="161" spans="1:7" x14ac:dyDescent="0.25">
      <c r="A161" s="11">
        <v>143</v>
      </c>
      <c r="B161" s="47">
        <f t="shared" si="18"/>
        <v>0</v>
      </c>
      <c r="C161" s="47">
        <f t="shared" si="19"/>
        <v>0</v>
      </c>
      <c r="D161" s="47">
        <f t="shared" si="20"/>
        <v>0</v>
      </c>
      <c r="E161" s="47">
        <f t="shared" si="21"/>
        <v>4.9112713895738125E-11</v>
      </c>
      <c r="F161" s="47">
        <f t="shared" si="22"/>
        <v>0</v>
      </c>
      <c r="G161" s="47">
        <f t="shared" si="23"/>
        <v>0</v>
      </c>
    </row>
    <row r="162" spans="1:7" x14ac:dyDescent="0.25">
      <c r="A162" s="11">
        <v>144</v>
      </c>
      <c r="B162" s="47">
        <f t="shared" si="18"/>
        <v>0</v>
      </c>
      <c r="C162" s="47">
        <f t="shared" si="19"/>
        <v>0</v>
      </c>
      <c r="D162" s="47">
        <f t="shared" si="20"/>
        <v>0</v>
      </c>
      <c r="E162" s="47">
        <f t="shared" si="21"/>
        <v>4.9112713895738125E-11</v>
      </c>
      <c r="F162" s="47">
        <f t="shared" si="22"/>
        <v>0</v>
      </c>
      <c r="G162" s="47">
        <f t="shared" si="23"/>
        <v>0</v>
      </c>
    </row>
    <row r="163" spans="1:7" x14ac:dyDescent="0.25">
      <c r="A163" s="11">
        <v>145</v>
      </c>
      <c r="B163" s="47">
        <f t="shared" si="18"/>
        <v>0</v>
      </c>
      <c r="C163" s="47">
        <f t="shared" si="19"/>
        <v>0</v>
      </c>
      <c r="D163" s="47">
        <f t="shared" si="20"/>
        <v>0</v>
      </c>
      <c r="E163" s="47">
        <f t="shared" si="21"/>
        <v>4.9112713895738125E-11</v>
      </c>
      <c r="F163" s="47">
        <f t="shared" si="22"/>
        <v>0</v>
      </c>
      <c r="G163" s="47">
        <f t="shared" si="23"/>
        <v>0</v>
      </c>
    </row>
    <row r="164" spans="1:7" x14ac:dyDescent="0.25">
      <c r="A164" s="11">
        <v>146</v>
      </c>
      <c r="B164" s="47">
        <f t="shared" si="18"/>
        <v>0</v>
      </c>
      <c r="C164" s="47">
        <f t="shared" si="19"/>
        <v>0</v>
      </c>
      <c r="D164" s="47">
        <f t="shared" si="20"/>
        <v>0</v>
      </c>
      <c r="E164" s="47">
        <f t="shared" si="21"/>
        <v>4.9112713895738125E-11</v>
      </c>
      <c r="F164" s="47">
        <f t="shared" si="22"/>
        <v>0</v>
      </c>
      <c r="G164" s="47">
        <f t="shared" si="23"/>
        <v>0</v>
      </c>
    </row>
    <row r="165" spans="1:7" x14ac:dyDescent="0.25">
      <c r="A165" s="11">
        <v>147</v>
      </c>
      <c r="B165" s="47">
        <f t="shared" si="18"/>
        <v>0</v>
      </c>
      <c r="C165" s="47">
        <f t="shared" si="19"/>
        <v>0</v>
      </c>
      <c r="D165" s="47">
        <f t="shared" si="20"/>
        <v>0</v>
      </c>
      <c r="E165" s="47">
        <f t="shared" si="21"/>
        <v>4.9112713895738125E-11</v>
      </c>
      <c r="F165" s="47">
        <f t="shared" si="22"/>
        <v>0</v>
      </c>
      <c r="G165" s="47">
        <f t="shared" si="23"/>
        <v>0</v>
      </c>
    </row>
    <row r="166" spans="1:7" x14ac:dyDescent="0.25">
      <c r="A166" s="11">
        <v>148</v>
      </c>
      <c r="B166" s="47">
        <f t="shared" si="18"/>
        <v>0</v>
      </c>
      <c r="C166" s="47">
        <f t="shared" si="19"/>
        <v>0</v>
      </c>
      <c r="D166" s="47">
        <f t="shared" si="20"/>
        <v>0</v>
      </c>
      <c r="E166" s="47">
        <f t="shared" si="21"/>
        <v>4.9112713895738125E-11</v>
      </c>
      <c r="F166" s="47">
        <f t="shared" si="22"/>
        <v>0</v>
      </c>
      <c r="G166" s="47">
        <f t="shared" si="23"/>
        <v>0</v>
      </c>
    </row>
    <row r="167" spans="1:7" x14ac:dyDescent="0.25">
      <c r="A167" s="11">
        <v>149</v>
      </c>
      <c r="B167" s="47">
        <f t="shared" si="18"/>
        <v>0</v>
      </c>
      <c r="C167" s="47">
        <f t="shared" si="19"/>
        <v>0</v>
      </c>
      <c r="D167" s="47">
        <f t="shared" si="20"/>
        <v>0</v>
      </c>
      <c r="E167" s="47">
        <f t="shared" si="21"/>
        <v>4.9112713895738125E-11</v>
      </c>
      <c r="F167" s="47">
        <f t="shared" si="22"/>
        <v>0</v>
      </c>
      <c r="G167" s="47">
        <f t="shared" si="23"/>
        <v>0</v>
      </c>
    </row>
    <row r="168" spans="1:7" x14ac:dyDescent="0.25">
      <c r="A168" s="11">
        <v>150</v>
      </c>
      <c r="B168" s="47">
        <f t="shared" si="18"/>
        <v>0</v>
      </c>
      <c r="C168" s="47">
        <f t="shared" si="19"/>
        <v>0</v>
      </c>
      <c r="D168" s="47">
        <f t="shared" si="20"/>
        <v>0</v>
      </c>
      <c r="E168" s="47">
        <f t="shared" si="21"/>
        <v>4.9112713895738125E-11</v>
      </c>
      <c r="F168" s="47">
        <f t="shared" si="22"/>
        <v>0</v>
      </c>
      <c r="G168" s="47">
        <f t="shared" si="23"/>
        <v>0</v>
      </c>
    </row>
    <row r="169" spans="1:7" x14ac:dyDescent="0.25">
      <c r="A169" s="11">
        <v>151</v>
      </c>
      <c r="B169" s="47">
        <f t="shared" si="18"/>
        <v>0</v>
      </c>
      <c r="C169" s="47">
        <f t="shared" si="19"/>
        <v>0</v>
      </c>
      <c r="D169" s="47">
        <f t="shared" si="20"/>
        <v>0</v>
      </c>
      <c r="E169" s="47">
        <f t="shared" si="21"/>
        <v>4.9112713895738125E-11</v>
      </c>
      <c r="F169" s="47">
        <f t="shared" si="22"/>
        <v>0</v>
      </c>
      <c r="G169" s="47">
        <f t="shared" si="23"/>
        <v>0</v>
      </c>
    </row>
    <row r="170" spans="1:7" x14ac:dyDescent="0.25">
      <c r="A170" s="11">
        <v>152</v>
      </c>
      <c r="B170" s="47">
        <f t="shared" si="18"/>
        <v>0</v>
      </c>
      <c r="C170" s="47">
        <f t="shared" si="19"/>
        <v>0</v>
      </c>
      <c r="D170" s="47">
        <f t="shared" si="20"/>
        <v>0</v>
      </c>
      <c r="E170" s="47">
        <f t="shared" si="21"/>
        <v>4.9112713895738125E-11</v>
      </c>
      <c r="F170" s="47">
        <f t="shared" si="22"/>
        <v>0</v>
      </c>
      <c r="G170" s="47">
        <f t="shared" si="23"/>
        <v>0</v>
      </c>
    </row>
    <row r="171" spans="1:7" x14ac:dyDescent="0.25">
      <c r="A171" s="11">
        <v>153</v>
      </c>
      <c r="B171" s="47">
        <f t="shared" si="18"/>
        <v>0</v>
      </c>
      <c r="C171" s="47">
        <f t="shared" si="19"/>
        <v>0</v>
      </c>
      <c r="D171" s="47">
        <f t="shared" si="20"/>
        <v>0</v>
      </c>
      <c r="E171" s="47">
        <f t="shared" si="21"/>
        <v>4.9112713895738125E-11</v>
      </c>
      <c r="F171" s="47">
        <f t="shared" si="22"/>
        <v>0</v>
      </c>
      <c r="G171" s="47">
        <f t="shared" si="23"/>
        <v>0</v>
      </c>
    </row>
    <row r="172" spans="1:7" x14ac:dyDescent="0.25">
      <c r="A172" s="11">
        <v>154</v>
      </c>
      <c r="B172" s="47">
        <f t="shared" si="18"/>
        <v>0</v>
      </c>
      <c r="C172" s="47">
        <f t="shared" si="19"/>
        <v>0</v>
      </c>
      <c r="D172" s="47">
        <f t="shared" si="20"/>
        <v>0</v>
      </c>
      <c r="E172" s="47">
        <f t="shared" si="21"/>
        <v>4.9112713895738125E-11</v>
      </c>
      <c r="F172" s="47">
        <f t="shared" si="22"/>
        <v>0</v>
      </c>
      <c r="G172" s="47">
        <f t="shared" si="23"/>
        <v>0</v>
      </c>
    </row>
    <row r="173" spans="1:7" x14ac:dyDescent="0.25">
      <c r="A173" s="11">
        <v>155</v>
      </c>
      <c r="B173" s="47">
        <f t="shared" si="18"/>
        <v>0</v>
      </c>
      <c r="C173" s="47">
        <f t="shared" si="19"/>
        <v>0</v>
      </c>
      <c r="D173" s="47">
        <f t="shared" si="20"/>
        <v>0</v>
      </c>
      <c r="E173" s="47">
        <f t="shared" si="21"/>
        <v>4.9112713895738125E-11</v>
      </c>
      <c r="F173" s="47">
        <f t="shared" si="22"/>
        <v>0</v>
      </c>
      <c r="G173" s="47">
        <f t="shared" si="23"/>
        <v>0</v>
      </c>
    </row>
    <row r="174" spans="1:7" x14ac:dyDescent="0.25">
      <c r="A174" s="11">
        <v>156</v>
      </c>
      <c r="B174" s="47">
        <f t="shared" si="18"/>
        <v>0</v>
      </c>
      <c r="C174" s="47">
        <f t="shared" si="19"/>
        <v>0</v>
      </c>
      <c r="D174" s="47">
        <f t="shared" si="20"/>
        <v>0</v>
      </c>
      <c r="E174" s="47">
        <f t="shared" si="21"/>
        <v>4.9112713895738125E-11</v>
      </c>
      <c r="F174" s="47">
        <f t="shared" si="22"/>
        <v>0</v>
      </c>
      <c r="G174" s="47">
        <f t="shared" si="23"/>
        <v>0</v>
      </c>
    </row>
    <row r="175" spans="1:7" x14ac:dyDescent="0.25">
      <c r="A175" s="11">
        <v>157</v>
      </c>
      <c r="B175" s="47">
        <f t="shared" si="18"/>
        <v>0</v>
      </c>
      <c r="C175" s="47">
        <f t="shared" si="19"/>
        <v>0</v>
      </c>
      <c r="D175" s="47">
        <f t="shared" si="20"/>
        <v>0</v>
      </c>
      <c r="E175" s="47">
        <f t="shared" si="21"/>
        <v>4.9112713895738125E-11</v>
      </c>
      <c r="F175" s="47">
        <f t="shared" si="22"/>
        <v>0</v>
      </c>
      <c r="G175" s="47">
        <f t="shared" si="23"/>
        <v>0</v>
      </c>
    </row>
    <row r="176" spans="1:7" x14ac:dyDescent="0.25">
      <c r="A176" s="11">
        <v>158</v>
      </c>
      <c r="B176" s="47">
        <f t="shared" si="18"/>
        <v>0</v>
      </c>
      <c r="C176" s="47">
        <f t="shared" si="19"/>
        <v>0</v>
      </c>
      <c r="D176" s="47">
        <f t="shared" si="20"/>
        <v>0</v>
      </c>
      <c r="E176" s="47">
        <f t="shared" si="21"/>
        <v>4.9112713895738125E-11</v>
      </c>
      <c r="F176" s="47">
        <f t="shared" si="22"/>
        <v>0</v>
      </c>
      <c r="G176" s="47">
        <f t="shared" si="23"/>
        <v>0</v>
      </c>
    </row>
    <row r="177" spans="1:7" x14ac:dyDescent="0.25">
      <c r="A177" s="11">
        <v>159</v>
      </c>
      <c r="B177" s="47">
        <f t="shared" si="18"/>
        <v>0</v>
      </c>
      <c r="C177" s="47">
        <f t="shared" si="19"/>
        <v>0</v>
      </c>
      <c r="D177" s="47">
        <f t="shared" si="20"/>
        <v>0</v>
      </c>
      <c r="E177" s="47">
        <f t="shared" si="21"/>
        <v>4.9112713895738125E-11</v>
      </c>
      <c r="F177" s="47">
        <f t="shared" si="22"/>
        <v>0</v>
      </c>
      <c r="G177" s="47">
        <f t="shared" si="23"/>
        <v>0</v>
      </c>
    </row>
    <row r="178" spans="1:7" x14ac:dyDescent="0.25">
      <c r="A178" s="11">
        <v>160</v>
      </c>
      <c r="B178" s="47">
        <f t="shared" si="18"/>
        <v>0</v>
      </c>
      <c r="C178" s="47">
        <f t="shared" si="19"/>
        <v>0</v>
      </c>
      <c r="D178" s="47">
        <f t="shared" si="20"/>
        <v>0</v>
      </c>
      <c r="E178" s="47">
        <f t="shared" si="21"/>
        <v>4.9112713895738125E-11</v>
      </c>
      <c r="F178" s="47">
        <f t="shared" si="22"/>
        <v>0</v>
      </c>
      <c r="G178" s="47">
        <f t="shared" si="23"/>
        <v>0</v>
      </c>
    </row>
    <row r="179" spans="1:7" x14ac:dyDescent="0.25">
      <c r="A179" s="11">
        <v>161</v>
      </c>
      <c r="B179" s="47">
        <f t="shared" si="18"/>
        <v>0</v>
      </c>
      <c r="C179" s="47">
        <f t="shared" ref="C179:C180" si="24">B179-D179</f>
        <v>0</v>
      </c>
      <c r="D179" s="47">
        <f t="shared" ref="D179:D180" si="25">IF($B$7/$B$8&gt;=A179,(E178*$G$5*($B$8*30))/360,0)</f>
        <v>0</v>
      </c>
      <c r="E179" s="47">
        <f t="shared" ref="E179:E180" si="26">E178-C179</f>
        <v>4.9112713895738125E-11</v>
      </c>
      <c r="F179" s="47">
        <f t="shared" ref="F179:F180" si="27">IF(($B$9/$B$8)&gt;=$A179,((-PMT(($G$5-$G$7)/(12/$B$8),$B$7/$B$8,-$B$6))+B179),0)</f>
        <v>0</v>
      </c>
      <c r="G179" s="47">
        <f t="shared" ref="G179:G180" si="28">F179*(1/(((1+$G$8)^($B$8/12))^A179))</f>
        <v>0</v>
      </c>
    </row>
    <row r="180" spans="1:7" x14ac:dyDescent="0.25">
      <c r="A180" s="11">
        <v>162</v>
      </c>
      <c r="B180" s="47">
        <f t="shared" si="18"/>
        <v>0</v>
      </c>
      <c r="C180" s="47">
        <f t="shared" si="24"/>
        <v>0</v>
      </c>
      <c r="D180" s="47">
        <f t="shared" si="25"/>
        <v>0</v>
      </c>
      <c r="E180" s="47">
        <f t="shared" si="26"/>
        <v>4.9112713895738125E-11</v>
      </c>
      <c r="F180" s="47">
        <f t="shared" si="27"/>
        <v>0</v>
      </c>
      <c r="G180" s="47">
        <f t="shared" si="28"/>
        <v>0</v>
      </c>
    </row>
    <row r="181" spans="1:7" x14ac:dyDescent="0.25">
      <c r="A181" s="11">
        <v>163</v>
      </c>
      <c r="B181" s="47">
        <f t="shared" si="18"/>
        <v>0</v>
      </c>
      <c r="C181" s="47">
        <f t="shared" ref="C181:C244" si="29">B181-D181</f>
        <v>0</v>
      </c>
      <c r="D181" s="47">
        <f t="shared" ref="D181:D244" si="30">IF($B$7/$B$8&gt;=A181,(E180*$G$5*($B$8*30))/360,0)</f>
        <v>0</v>
      </c>
      <c r="E181" s="47">
        <f t="shared" ref="E181:E244" si="31">E180-C181</f>
        <v>4.9112713895738125E-11</v>
      </c>
      <c r="F181" s="47">
        <f t="shared" ref="F181:F244" si="32">IF(($B$9/$B$8)&gt;=$A181,((-PMT(($G$5-$G$7)/(12/$B$8),$B$7/$B$8,-$B$6))+B181),0)</f>
        <v>0</v>
      </c>
      <c r="G181" s="47">
        <f t="shared" ref="G181:G244" si="33">F181*(1/(((1+$G$8)^($B$8/12))^A181))</f>
        <v>0</v>
      </c>
    </row>
    <row r="182" spans="1:7" x14ac:dyDescent="0.25">
      <c r="A182" s="11">
        <v>164</v>
      </c>
      <c r="B182" s="47">
        <f t="shared" si="18"/>
        <v>0</v>
      </c>
      <c r="C182" s="47">
        <f t="shared" si="29"/>
        <v>0</v>
      </c>
      <c r="D182" s="47">
        <f t="shared" si="30"/>
        <v>0</v>
      </c>
      <c r="E182" s="47">
        <f t="shared" si="31"/>
        <v>4.9112713895738125E-11</v>
      </c>
      <c r="F182" s="47">
        <f t="shared" si="32"/>
        <v>0</v>
      </c>
      <c r="G182" s="47">
        <f t="shared" si="33"/>
        <v>0</v>
      </c>
    </row>
    <row r="183" spans="1:7" x14ac:dyDescent="0.25">
      <c r="A183" s="11">
        <v>165</v>
      </c>
      <c r="B183" s="47">
        <f t="shared" si="18"/>
        <v>0</v>
      </c>
      <c r="C183" s="47">
        <f t="shared" si="29"/>
        <v>0</v>
      </c>
      <c r="D183" s="47">
        <f t="shared" si="30"/>
        <v>0</v>
      </c>
      <c r="E183" s="47">
        <f t="shared" si="31"/>
        <v>4.9112713895738125E-11</v>
      </c>
      <c r="F183" s="47">
        <f t="shared" si="32"/>
        <v>0</v>
      </c>
      <c r="G183" s="47">
        <f t="shared" si="33"/>
        <v>0</v>
      </c>
    </row>
    <row r="184" spans="1:7" x14ac:dyDescent="0.25">
      <c r="A184" s="11">
        <v>166</v>
      </c>
      <c r="B184" s="47">
        <f t="shared" si="18"/>
        <v>0</v>
      </c>
      <c r="C184" s="47">
        <f t="shared" si="29"/>
        <v>0</v>
      </c>
      <c r="D184" s="47">
        <f t="shared" si="30"/>
        <v>0</v>
      </c>
      <c r="E184" s="47">
        <f t="shared" si="31"/>
        <v>4.9112713895738125E-11</v>
      </c>
      <c r="F184" s="47">
        <f t="shared" si="32"/>
        <v>0</v>
      </c>
      <c r="G184" s="47">
        <f t="shared" si="33"/>
        <v>0</v>
      </c>
    </row>
    <row r="185" spans="1:7" x14ac:dyDescent="0.25">
      <c r="A185" s="11">
        <v>167</v>
      </c>
      <c r="B185" s="47">
        <f t="shared" si="18"/>
        <v>0</v>
      </c>
      <c r="C185" s="47">
        <f t="shared" si="29"/>
        <v>0</v>
      </c>
      <c r="D185" s="47">
        <f t="shared" si="30"/>
        <v>0</v>
      </c>
      <c r="E185" s="47">
        <f t="shared" si="31"/>
        <v>4.9112713895738125E-11</v>
      </c>
      <c r="F185" s="47">
        <f t="shared" si="32"/>
        <v>0</v>
      </c>
      <c r="G185" s="47">
        <f t="shared" si="33"/>
        <v>0</v>
      </c>
    </row>
    <row r="186" spans="1:7" x14ac:dyDescent="0.25">
      <c r="A186" s="11">
        <v>168</v>
      </c>
      <c r="B186" s="47">
        <f t="shared" si="18"/>
        <v>0</v>
      </c>
      <c r="C186" s="47">
        <f t="shared" si="29"/>
        <v>0</v>
      </c>
      <c r="D186" s="47">
        <f t="shared" si="30"/>
        <v>0</v>
      </c>
      <c r="E186" s="47">
        <f t="shared" si="31"/>
        <v>4.9112713895738125E-11</v>
      </c>
      <c r="F186" s="47">
        <f t="shared" si="32"/>
        <v>0</v>
      </c>
      <c r="G186" s="47">
        <f t="shared" si="33"/>
        <v>0</v>
      </c>
    </row>
    <row r="187" spans="1:7" x14ac:dyDescent="0.25">
      <c r="A187" s="11">
        <v>169</v>
      </c>
      <c r="B187" s="47">
        <f t="shared" si="18"/>
        <v>0</v>
      </c>
      <c r="C187" s="47">
        <f t="shared" si="29"/>
        <v>0</v>
      </c>
      <c r="D187" s="47">
        <f t="shared" si="30"/>
        <v>0</v>
      </c>
      <c r="E187" s="47">
        <f t="shared" si="31"/>
        <v>4.9112713895738125E-11</v>
      </c>
      <c r="F187" s="47">
        <f t="shared" si="32"/>
        <v>0</v>
      </c>
      <c r="G187" s="47">
        <f t="shared" si="33"/>
        <v>0</v>
      </c>
    </row>
    <row r="188" spans="1:7" x14ac:dyDescent="0.25">
      <c r="A188" s="11">
        <v>170</v>
      </c>
      <c r="B188" s="47">
        <f t="shared" si="18"/>
        <v>0</v>
      </c>
      <c r="C188" s="47">
        <f t="shared" si="29"/>
        <v>0</v>
      </c>
      <c r="D188" s="47">
        <f t="shared" si="30"/>
        <v>0</v>
      </c>
      <c r="E188" s="47">
        <f t="shared" si="31"/>
        <v>4.9112713895738125E-11</v>
      </c>
      <c r="F188" s="47">
        <f t="shared" si="32"/>
        <v>0</v>
      </c>
      <c r="G188" s="47">
        <f t="shared" si="33"/>
        <v>0</v>
      </c>
    </row>
    <row r="189" spans="1:7" x14ac:dyDescent="0.25">
      <c r="A189" s="11">
        <v>171</v>
      </c>
      <c r="B189" s="47">
        <f t="shared" si="18"/>
        <v>0</v>
      </c>
      <c r="C189" s="47">
        <f t="shared" si="29"/>
        <v>0</v>
      </c>
      <c r="D189" s="47">
        <f t="shared" si="30"/>
        <v>0</v>
      </c>
      <c r="E189" s="47">
        <f t="shared" si="31"/>
        <v>4.9112713895738125E-11</v>
      </c>
      <c r="F189" s="47">
        <f t="shared" si="32"/>
        <v>0</v>
      </c>
      <c r="G189" s="47">
        <f t="shared" si="33"/>
        <v>0</v>
      </c>
    </row>
    <row r="190" spans="1:7" x14ac:dyDescent="0.25">
      <c r="A190" s="11">
        <v>172</v>
      </c>
      <c r="B190" s="47">
        <f t="shared" si="18"/>
        <v>0</v>
      </c>
      <c r="C190" s="47">
        <f t="shared" si="29"/>
        <v>0</v>
      </c>
      <c r="D190" s="47">
        <f t="shared" si="30"/>
        <v>0</v>
      </c>
      <c r="E190" s="47">
        <f t="shared" si="31"/>
        <v>4.9112713895738125E-11</v>
      </c>
      <c r="F190" s="47">
        <f t="shared" si="32"/>
        <v>0</v>
      </c>
      <c r="G190" s="47">
        <f t="shared" si="33"/>
        <v>0</v>
      </c>
    </row>
    <row r="191" spans="1:7" x14ac:dyDescent="0.25">
      <c r="A191" s="11">
        <v>173</v>
      </c>
      <c r="B191" s="47">
        <f t="shared" si="18"/>
        <v>0</v>
      </c>
      <c r="C191" s="47">
        <f t="shared" si="29"/>
        <v>0</v>
      </c>
      <c r="D191" s="47">
        <f t="shared" si="30"/>
        <v>0</v>
      </c>
      <c r="E191" s="47">
        <f t="shared" si="31"/>
        <v>4.9112713895738125E-11</v>
      </c>
      <c r="F191" s="47">
        <f t="shared" si="32"/>
        <v>0</v>
      </c>
      <c r="G191" s="47">
        <f t="shared" si="33"/>
        <v>0</v>
      </c>
    </row>
    <row r="192" spans="1:7" x14ac:dyDescent="0.25">
      <c r="A192" s="11">
        <v>174</v>
      </c>
      <c r="B192" s="47">
        <f t="shared" si="18"/>
        <v>0</v>
      </c>
      <c r="C192" s="47">
        <f t="shared" si="29"/>
        <v>0</v>
      </c>
      <c r="D192" s="47">
        <f t="shared" si="30"/>
        <v>0</v>
      </c>
      <c r="E192" s="47">
        <f t="shared" si="31"/>
        <v>4.9112713895738125E-11</v>
      </c>
      <c r="F192" s="47">
        <f t="shared" si="32"/>
        <v>0</v>
      </c>
      <c r="G192" s="47">
        <f t="shared" si="33"/>
        <v>0</v>
      </c>
    </row>
    <row r="193" spans="1:7" x14ac:dyDescent="0.25">
      <c r="A193" s="11">
        <v>175</v>
      </c>
      <c r="B193" s="47">
        <f t="shared" si="18"/>
        <v>0</v>
      </c>
      <c r="C193" s="47">
        <f t="shared" si="29"/>
        <v>0</v>
      </c>
      <c r="D193" s="47">
        <f t="shared" si="30"/>
        <v>0</v>
      </c>
      <c r="E193" s="47">
        <f t="shared" si="31"/>
        <v>4.9112713895738125E-11</v>
      </c>
      <c r="F193" s="47">
        <f t="shared" si="32"/>
        <v>0</v>
      </c>
      <c r="G193" s="47">
        <f t="shared" si="33"/>
        <v>0</v>
      </c>
    </row>
    <row r="194" spans="1:7" x14ac:dyDescent="0.25">
      <c r="A194" s="11">
        <v>176</v>
      </c>
      <c r="B194" s="47">
        <f t="shared" si="18"/>
        <v>0</v>
      </c>
      <c r="C194" s="47">
        <f t="shared" si="29"/>
        <v>0</v>
      </c>
      <c r="D194" s="47">
        <f t="shared" si="30"/>
        <v>0</v>
      </c>
      <c r="E194" s="47">
        <f t="shared" si="31"/>
        <v>4.9112713895738125E-11</v>
      </c>
      <c r="F194" s="47">
        <f t="shared" si="32"/>
        <v>0</v>
      </c>
      <c r="G194" s="47">
        <f t="shared" si="33"/>
        <v>0</v>
      </c>
    </row>
    <row r="195" spans="1:7" x14ac:dyDescent="0.25">
      <c r="A195" s="11">
        <v>177</v>
      </c>
      <c r="B195" s="47">
        <f t="shared" si="18"/>
        <v>0</v>
      </c>
      <c r="C195" s="47">
        <f t="shared" si="29"/>
        <v>0</v>
      </c>
      <c r="D195" s="47">
        <f t="shared" si="30"/>
        <v>0</v>
      </c>
      <c r="E195" s="47">
        <f t="shared" si="31"/>
        <v>4.9112713895738125E-11</v>
      </c>
      <c r="F195" s="47">
        <f t="shared" si="32"/>
        <v>0</v>
      </c>
      <c r="G195" s="47">
        <f t="shared" si="33"/>
        <v>0</v>
      </c>
    </row>
    <row r="196" spans="1:7" x14ac:dyDescent="0.25">
      <c r="A196" s="11">
        <v>178</v>
      </c>
      <c r="B196" s="47">
        <f t="shared" si="18"/>
        <v>0</v>
      </c>
      <c r="C196" s="47">
        <f t="shared" si="29"/>
        <v>0</v>
      </c>
      <c r="D196" s="47">
        <f t="shared" si="30"/>
        <v>0</v>
      </c>
      <c r="E196" s="47">
        <f t="shared" si="31"/>
        <v>4.9112713895738125E-11</v>
      </c>
      <c r="F196" s="47">
        <f t="shared" si="32"/>
        <v>0</v>
      </c>
      <c r="G196" s="47">
        <f t="shared" si="33"/>
        <v>0</v>
      </c>
    </row>
    <row r="197" spans="1:7" x14ac:dyDescent="0.25">
      <c r="A197" s="11">
        <v>179</v>
      </c>
      <c r="B197" s="47">
        <f t="shared" si="18"/>
        <v>0</v>
      </c>
      <c r="C197" s="47">
        <f t="shared" si="29"/>
        <v>0</v>
      </c>
      <c r="D197" s="47">
        <f t="shared" si="30"/>
        <v>0</v>
      </c>
      <c r="E197" s="47">
        <f t="shared" si="31"/>
        <v>4.9112713895738125E-11</v>
      </c>
      <c r="F197" s="47">
        <f t="shared" si="32"/>
        <v>0</v>
      </c>
      <c r="G197" s="47">
        <f t="shared" si="33"/>
        <v>0</v>
      </c>
    </row>
    <row r="198" spans="1:7" x14ac:dyDescent="0.25">
      <c r="A198" s="11">
        <v>180</v>
      </c>
      <c r="B198" s="47">
        <f t="shared" si="18"/>
        <v>0</v>
      </c>
      <c r="C198" s="47">
        <f t="shared" si="29"/>
        <v>0</v>
      </c>
      <c r="D198" s="47">
        <f t="shared" si="30"/>
        <v>0</v>
      </c>
      <c r="E198" s="47">
        <f t="shared" si="31"/>
        <v>4.9112713895738125E-11</v>
      </c>
      <c r="F198" s="47">
        <f t="shared" si="32"/>
        <v>0</v>
      </c>
      <c r="G198" s="47">
        <f t="shared" si="33"/>
        <v>0</v>
      </c>
    </row>
    <row r="199" spans="1:7" x14ac:dyDescent="0.25">
      <c r="A199" s="11">
        <v>181</v>
      </c>
      <c r="B199" s="47">
        <f t="shared" si="18"/>
        <v>0</v>
      </c>
      <c r="C199" s="47">
        <f t="shared" si="29"/>
        <v>0</v>
      </c>
      <c r="D199" s="47">
        <f t="shared" si="30"/>
        <v>0</v>
      </c>
      <c r="E199" s="47">
        <f t="shared" si="31"/>
        <v>4.9112713895738125E-11</v>
      </c>
      <c r="F199" s="47">
        <f t="shared" si="32"/>
        <v>0</v>
      </c>
      <c r="G199" s="47">
        <f t="shared" si="33"/>
        <v>0</v>
      </c>
    </row>
    <row r="200" spans="1:7" x14ac:dyDescent="0.25">
      <c r="A200" s="11">
        <v>182</v>
      </c>
      <c r="B200" s="47">
        <f t="shared" si="18"/>
        <v>0</v>
      </c>
      <c r="C200" s="47">
        <f t="shared" si="29"/>
        <v>0</v>
      </c>
      <c r="D200" s="47">
        <f t="shared" si="30"/>
        <v>0</v>
      </c>
      <c r="E200" s="47">
        <f t="shared" si="31"/>
        <v>4.9112713895738125E-11</v>
      </c>
      <c r="F200" s="47">
        <f t="shared" si="32"/>
        <v>0</v>
      </c>
      <c r="G200" s="47">
        <f t="shared" si="33"/>
        <v>0</v>
      </c>
    </row>
    <row r="201" spans="1:7" x14ac:dyDescent="0.25">
      <c r="A201" s="11">
        <v>183</v>
      </c>
      <c r="B201" s="47">
        <f t="shared" si="18"/>
        <v>0</v>
      </c>
      <c r="C201" s="47">
        <f t="shared" si="29"/>
        <v>0</v>
      </c>
      <c r="D201" s="47">
        <f t="shared" si="30"/>
        <v>0</v>
      </c>
      <c r="E201" s="47">
        <f t="shared" si="31"/>
        <v>4.9112713895738125E-11</v>
      </c>
      <c r="F201" s="47">
        <f t="shared" si="32"/>
        <v>0</v>
      </c>
      <c r="G201" s="47">
        <f t="shared" si="33"/>
        <v>0</v>
      </c>
    </row>
    <row r="202" spans="1:7" x14ac:dyDescent="0.25">
      <c r="A202" s="11">
        <v>184</v>
      </c>
      <c r="B202" s="47">
        <f t="shared" si="18"/>
        <v>0</v>
      </c>
      <c r="C202" s="47">
        <f t="shared" si="29"/>
        <v>0</v>
      </c>
      <c r="D202" s="47">
        <f t="shared" si="30"/>
        <v>0</v>
      </c>
      <c r="E202" s="47">
        <f t="shared" si="31"/>
        <v>4.9112713895738125E-11</v>
      </c>
      <c r="F202" s="47">
        <f t="shared" si="32"/>
        <v>0</v>
      </c>
      <c r="G202" s="47">
        <f t="shared" si="33"/>
        <v>0</v>
      </c>
    </row>
    <row r="203" spans="1:7" x14ac:dyDescent="0.25">
      <c r="A203" s="11">
        <v>185</v>
      </c>
      <c r="B203" s="47">
        <f t="shared" ref="B203:B258" si="34">IF(($B$7/$B$8)&gt;=$A203,(PMT($G$5/(12/$B$8),$B$7/$B$8,-$B$6)),0)</f>
        <v>0</v>
      </c>
      <c r="C203" s="47">
        <f t="shared" si="29"/>
        <v>0</v>
      </c>
      <c r="D203" s="47">
        <f t="shared" si="30"/>
        <v>0</v>
      </c>
      <c r="E203" s="47">
        <f t="shared" si="31"/>
        <v>4.9112713895738125E-11</v>
      </c>
      <c r="F203" s="47">
        <f t="shared" si="32"/>
        <v>0</v>
      </c>
      <c r="G203" s="47">
        <f t="shared" si="33"/>
        <v>0</v>
      </c>
    </row>
    <row r="204" spans="1:7" x14ac:dyDescent="0.25">
      <c r="A204" s="11">
        <v>186</v>
      </c>
      <c r="B204" s="47">
        <f t="shared" si="34"/>
        <v>0</v>
      </c>
      <c r="C204" s="47">
        <f t="shared" si="29"/>
        <v>0</v>
      </c>
      <c r="D204" s="47">
        <f t="shared" si="30"/>
        <v>0</v>
      </c>
      <c r="E204" s="47">
        <f t="shared" si="31"/>
        <v>4.9112713895738125E-11</v>
      </c>
      <c r="F204" s="47">
        <f t="shared" si="32"/>
        <v>0</v>
      </c>
      <c r="G204" s="47">
        <f t="shared" si="33"/>
        <v>0</v>
      </c>
    </row>
    <row r="205" spans="1:7" x14ac:dyDescent="0.25">
      <c r="A205" s="11">
        <v>187</v>
      </c>
      <c r="B205" s="47">
        <f t="shared" si="34"/>
        <v>0</v>
      </c>
      <c r="C205" s="47">
        <f t="shared" si="29"/>
        <v>0</v>
      </c>
      <c r="D205" s="47">
        <f t="shared" si="30"/>
        <v>0</v>
      </c>
      <c r="E205" s="47">
        <f t="shared" si="31"/>
        <v>4.9112713895738125E-11</v>
      </c>
      <c r="F205" s="47">
        <f t="shared" si="32"/>
        <v>0</v>
      </c>
      <c r="G205" s="47">
        <f t="shared" si="33"/>
        <v>0</v>
      </c>
    </row>
    <row r="206" spans="1:7" x14ac:dyDescent="0.25">
      <c r="A206" s="11">
        <v>188</v>
      </c>
      <c r="B206" s="47">
        <f t="shared" si="34"/>
        <v>0</v>
      </c>
      <c r="C206" s="47">
        <f t="shared" si="29"/>
        <v>0</v>
      </c>
      <c r="D206" s="47">
        <f t="shared" si="30"/>
        <v>0</v>
      </c>
      <c r="E206" s="47">
        <f t="shared" si="31"/>
        <v>4.9112713895738125E-11</v>
      </c>
      <c r="F206" s="47">
        <f t="shared" si="32"/>
        <v>0</v>
      </c>
      <c r="G206" s="47">
        <f t="shared" si="33"/>
        <v>0</v>
      </c>
    </row>
    <row r="207" spans="1:7" x14ac:dyDescent="0.25">
      <c r="A207" s="11">
        <v>189</v>
      </c>
      <c r="B207" s="47">
        <f t="shared" si="34"/>
        <v>0</v>
      </c>
      <c r="C207" s="47">
        <f t="shared" si="29"/>
        <v>0</v>
      </c>
      <c r="D207" s="47">
        <f t="shared" si="30"/>
        <v>0</v>
      </c>
      <c r="E207" s="47">
        <f t="shared" si="31"/>
        <v>4.9112713895738125E-11</v>
      </c>
      <c r="F207" s="47">
        <f t="shared" si="32"/>
        <v>0</v>
      </c>
      <c r="G207" s="47">
        <f t="shared" si="33"/>
        <v>0</v>
      </c>
    </row>
    <row r="208" spans="1:7" x14ac:dyDescent="0.25">
      <c r="A208" s="11">
        <v>190</v>
      </c>
      <c r="B208" s="47">
        <f t="shared" si="34"/>
        <v>0</v>
      </c>
      <c r="C208" s="47">
        <f t="shared" si="29"/>
        <v>0</v>
      </c>
      <c r="D208" s="47">
        <f t="shared" si="30"/>
        <v>0</v>
      </c>
      <c r="E208" s="47">
        <f t="shared" si="31"/>
        <v>4.9112713895738125E-11</v>
      </c>
      <c r="F208" s="47">
        <f t="shared" si="32"/>
        <v>0</v>
      </c>
      <c r="G208" s="47">
        <f t="shared" si="33"/>
        <v>0</v>
      </c>
    </row>
    <row r="209" spans="1:7" x14ac:dyDescent="0.25">
      <c r="A209" s="11">
        <v>191</v>
      </c>
      <c r="B209" s="47">
        <f t="shared" si="34"/>
        <v>0</v>
      </c>
      <c r="C209" s="47">
        <f t="shared" si="29"/>
        <v>0</v>
      </c>
      <c r="D209" s="47">
        <f t="shared" si="30"/>
        <v>0</v>
      </c>
      <c r="E209" s="47">
        <f t="shared" si="31"/>
        <v>4.9112713895738125E-11</v>
      </c>
      <c r="F209" s="47">
        <f t="shared" si="32"/>
        <v>0</v>
      </c>
      <c r="G209" s="47">
        <f t="shared" si="33"/>
        <v>0</v>
      </c>
    </row>
    <row r="210" spans="1:7" x14ac:dyDescent="0.25">
      <c r="A210" s="11">
        <v>192</v>
      </c>
      <c r="B210" s="47">
        <f t="shared" si="34"/>
        <v>0</v>
      </c>
      <c r="C210" s="47">
        <f t="shared" si="29"/>
        <v>0</v>
      </c>
      <c r="D210" s="47">
        <f t="shared" si="30"/>
        <v>0</v>
      </c>
      <c r="E210" s="47">
        <f t="shared" si="31"/>
        <v>4.9112713895738125E-11</v>
      </c>
      <c r="F210" s="47">
        <f t="shared" si="32"/>
        <v>0</v>
      </c>
      <c r="G210" s="47">
        <f t="shared" si="33"/>
        <v>0</v>
      </c>
    </row>
    <row r="211" spans="1:7" x14ac:dyDescent="0.25">
      <c r="A211" s="11">
        <v>193</v>
      </c>
      <c r="B211" s="47">
        <f t="shared" si="34"/>
        <v>0</v>
      </c>
      <c r="C211" s="47">
        <f t="shared" si="29"/>
        <v>0</v>
      </c>
      <c r="D211" s="47">
        <f t="shared" si="30"/>
        <v>0</v>
      </c>
      <c r="E211" s="47">
        <f t="shared" si="31"/>
        <v>4.9112713895738125E-11</v>
      </c>
      <c r="F211" s="47">
        <f t="shared" si="32"/>
        <v>0</v>
      </c>
      <c r="G211" s="47">
        <f t="shared" si="33"/>
        <v>0</v>
      </c>
    </row>
    <row r="212" spans="1:7" x14ac:dyDescent="0.25">
      <c r="A212" s="11">
        <v>194</v>
      </c>
      <c r="B212" s="47">
        <f t="shared" si="34"/>
        <v>0</v>
      </c>
      <c r="C212" s="47">
        <f t="shared" si="29"/>
        <v>0</v>
      </c>
      <c r="D212" s="47">
        <f t="shared" si="30"/>
        <v>0</v>
      </c>
      <c r="E212" s="47">
        <f t="shared" si="31"/>
        <v>4.9112713895738125E-11</v>
      </c>
      <c r="F212" s="47">
        <f t="shared" si="32"/>
        <v>0</v>
      </c>
      <c r="G212" s="47">
        <f t="shared" si="33"/>
        <v>0</v>
      </c>
    </row>
    <row r="213" spans="1:7" x14ac:dyDescent="0.25">
      <c r="A213" s="11">
        <v>195</v>
      </c>
      <c r="B213" s="47">
        <f t="shared" si="34"/>
        <v>0</v>
      </c>
      <c r="C213" s="47">
        <f t="shared" si="29"/>
        <v>0</v>
      </c>
      <c r="D213" s="47">
        <f t="shared" si="30"/>
        <v>0</v>
      </c>
      <c r="E213" s="47">
        <f t="shared" si="31"/>
        <v>4.9112713895738125E-11</v>
      </c>
      <c r="F213" s="47">
        <f t="shared" si="32"/>
        <v>0</v>
      </c>
      <c r="G213" s="47">
        <f t="shared" si="33"/>
        <v>0</v>
      </c>
    </row>
    <row r="214" spans="1:7" x14ac:dyDescent="0.25">
      <c r="A214" s="11">
        <v>196</v>
      </c>
      <c r="B214" s="47">
        <f t="shared" si="34"/>
        <v>0</v>
      </c>
      <c r="C214" s="47">
        <f t="shared" si="29"/>
        <v>0</v>
      </c>
      <c r="D214" s="47">
        <f t="shared" si="30"/>
        <v>0</v>
      </c>
      <c r="E214" s="47">
        <f t="shared" si="31"/>
        <v>4.9112713895738125E-11</v>
      </c>
      <c r="F214" s="47">
        <f t="shared" si="32"/>
        <v>0</v>
      </c>
      <c r="G214" s="47">
        <f t="shared" si="33"/>
        <v>0</v>
      </c>
    </row>
    <row r="215" spans="1:7" x14ac:dyDescent="0.25">
      <c r="A215" s="11">
        <v>197</v>
      </c>
      <c r="B215" s="47">
        <f t="shared" si="34"/>
        <v>0</v>
      </c>
      <c r="C215" s="47">
        <f t="shared" si="29"/>
        <v>0</v>
      </c>
      <c r="D215" s="47">
        <f t="shared" si="30"/>
        <v>0</v>
      </c>
      <c r="E215" s="47">
        <f t="shared" si="31"/>
        <v>4.9112713895738125E-11</v>
      </c>
      <c r="F215" s="47">
        <f t="shared" si="32"/>
        <v>0</v>
      </c>
      <c r="G215" s="47">
        <f t="shared" si="33"/>
        <v>0</v>
      </c>
    </row>
    <row r="216" spans="1:7" x14ac:dyDescent="0.25">
      <c r="A216" s="11">
        <v>198</v>
      </c>
      <c r="B216" s="47">
        <f t="shared" si="34"/>
        <v>0</v>
      </c>
      <c r="C216" s="47">
        <f t="shared" si="29"/>
        <v>0</v>
      </c>
      <c r="D216" s="47">
        <f t="shared" si="30"/>
        <v>0</v>
      </c>
      <c r="E216" s="47">
        <f t="shared" si="31"/>
        <v>4.9112713895738125E-11</v>
      </c>
      <c r="F216" s="47">
        <f t="shared" si="32"/>
        <v>0</v>
      </c>
      <c r="G216" s="47">
        <f t="shared" si="33"/>
        <v>0</v>
      </c>
    </row>
    <row r="217" spans="1:7" x14ac:dyDescent="0.25">
      <c r="A217" s="11">
        <v>199</v>
      </c>
      <c r="B217" s="47">
        <f t="shared" si="34"/>
        <v>0</v>
      </c>
      <c r="C217" s="47">
        <f t="shared" si="29"/>
        <v>0</v>
      </c>
      <c r="D217" s="47">
        <f t="shared" si="30"/>
        <v>0</v>
      </c>
      <c r="E217" s="47">
        <f t="shared" si="31"/>
        <v>4.9112713895738125E-11</v>
      </c>
      <c r="F217" s="47">
        <f t="shared" si="32"/>
        <v>0</v>
      </c>
      <c r="G217" s="47">
        <f t="shared" si="33"/>
        <v>0</v>
      </c>
    </row>
    <row r="218" spans="1:7" x14ac:dyDescent="0.25">
      <c r="A218" s="11">
        <v>200</v>
      </c>
      <c r="B218" s="47">
        <f t="shared" si="34"/>
        <v>0</v>
      </c>
      <c r="C218" s="47">
        <f t="shared" si="29"/>
        <v>0</v>
      </c>
      <c r="D218" s="47">
        <f t="shared" si="30"/>
        <v>0</v>
      </c>
      <c r="E218" s="47">
        <f t="shared" si="31"/>
        <v>4.9112713895738125E-11</v>
      </c>
      <c r="F218" s="47">
        <f t="shared" si="32"/>
        <v>0</v>
      </c>
      <c r="G218" s="47">
        <f t="shared" si="33"/>
        <v>0</v>
      </c>
    </row>
    <row r="219" spans="1:7" x14ac:dyDescent="0.25">
      <c r="A219" s="11">
        <v>201</v>
      </c>
      <c r="B219" s="47">
        <f t="shared" si="34"/>
        <v>0</v>
      </c>
      <c r="C219" s="47">
        <f t="shared" si="29"/>
        <v>0</v>
      </c>
      <c r="D219" s="47">
        <f t="shared" si="30"/>
        <v>0</v>
      </c>
      <c r="E219" s="47">
        <f t="shared" si="31"/>
        <v>4.9112713895738125E-11</v>
      </c>
      <c r="F219" s="47">
        <f t="shared" si="32"/>
        <v>0</v>
      </c>
      <c r="G219" s="47">
        <f t="shared" si="33"/>
        <v>0</v>
      </c>
    </row>
    <row r="220" spans="1:7" x14ac:dyDescent="0.25">
      <c r="A220" s="11">
        <v>202</v>
      </c>
      <c r="B220" s="47">
        <f t="shared" si="34"/>
        <v>0</v>
      </c>
      <c r="C220" s="47">
        <f t="shared" si="29"/>
        <v>0</v>
      </c>
      <c r="D220" s="47">
        <f t="shared" si="30"/>
        <v>0</v>
      </c>
      <c r="E220" s="47">
        <f t="shared" si="31"/>
        <v>4.9112713895738125E-11</v>
      </c>
      <c r="F220" s="47">
        <f t="shared" si="32"/>
        <v>0</v>
      </c>
      <c r="G220" s="47">
        <f t="shared" si="33"/>
        <v>0</v>
      </c>
    </row>
    <row r="221" spans="1:7" x14ac:dyDescent="0.25">
      <c r="A221" s="11">
        <v>203</v>
      </c>
      <c r="B221" s="47">
        <f t="shared" si="34"/>
        <v>0</v>
      </c>
      <c r="C221" s="47">
        <f t="shared" si="29"/>
        <v>0</v>
      </c>
      <c r="D221" s="47">
        <f t="shared" si="30"/>
        <v>0</v>
      </c>
      <c r="E221" s="47">
        <f t="shared" si="31"/>
        <v>4.9112713895738125E-11</v>
      </c>
      <c r="F221" s="47">
        <f t="shared" si="32"/>
        <v>0</v>
      </c>
      <c r="G221" s="47">
        <f t="shared" si="33"/>
        <v>0</v>
      </c>
    </row>
    <row r="222" spans="1:7" x14ac:dyDescent="0.25">
      <c r="A222" s="11">
        <v>204</v>
      </c>
      <c r="B222" s="47">
        <f t="shared" si="34"/>
        <v>0</v>
      </c>
      <c r="C222" s="47">
        <f t="shared" si="29"/>
        <v>0</v>
      </c>
      <c r="D222" s="47">
        <f t="shared" si="30"/>
        <v>0</v>
      </c>
      <c r="E222" s="47">
        <f t="shared" si="31"/>
        <v>4.9112713895738125E-11</v>
      </c>
      <c r="F222" s="47">
        <f t="shared" si="32"/>
        <v>0</v>
      </c>
      <c r="G222" s="47">
        <f t="shared" si="33"/>
        <v>0</v>
      </c>
    </row>
    <row r="223" spans="1:7" x14ac:dyDescent="0.25">
      <c r="A223" s="11">
        <v>205</v>
      </c>
      <c r="B223" s="47">
        <f t="shared" si="34"/>
        <v>0</v>
      </c>
      <c r="C223" s="47">
        <f t="shared" si="29"/>
        <v>0</v>
      </c>
      <c r="D223" s="47">
        <f t="shared" si="30"/>
        <v>0</v>
      </c>
      <c r="E223" s="47">
        <f t="shared" si="31"/>
        <v>4.9112713895738125E-11</v>
      </c>
      <c r="F223" s="47">
        <f t="shared" si="32"/>
        <v>0</v>
      </c>
      <c r="G223" s="47">
        <f t="shared" si="33"/>
        <v>0</v>
      </c>
    </row>
    <row r="224" spans="1:7" x14ac:dyDescent="0.25">
      <c r="A224" s="11">
        <v>206</v>
      </c>
      <c r="B224" s="47">
        <f t="shared" si="34"/>
        <v>0</v>
      </c>
      <c r="C224" s="47">
        <f t="shared" si="29"/>
        <v>0</v>
      </c>
      <c r="D224" s="47">
        <f t="shared" si="30"/>
        <v>0</v>
      </c>
      <c r="E224" s="47">
        <f t="shared" si="31"/>
        <v>4.9112713895738125E-11</v>
      </c>
      <c r="F224" s="47">
        <f t="shared" si="32"/>
        <v>0</v>
      </c>
      <c r="G224" s="47">
        <f t="shared" si="33"/>
        <v>0</v>
      </c>
    </row>
    <row r="225" spans="1:7" x14ac:dyDescent="0.25">
      <c r="A225" s="11">
        <v>207</v>
      </c>
      <c r="B225" s="47">
        <f t="shared" si="34"/>
        <v>0</v>
      </c>
      <c r="C225" s="47">
        <f t="shared" si="29"/>
        <v>0</v>
      </c>
      <c r="D225" s="47">
        <f t="shared" si="30"/>
        <v>0</v>
      </c>
      <c r="E225" s="47">
        <f t="shared" si="31"/>
        <v>4.9112713895738125E-11</v>
      </c>
      <c r="F225" s="47">
        <f t="shared" si="32"/>
        <v>0</v>
      </c>
      <c r="G225" s="47">
        <f t="shared" si="33"/>
        <v>0</v>
      </c>
    </row>
    <row r="226" spans="1:7" x14ac:dyDescent="0.25">
      <c r="A226" s="11">
        <v>208</v>
      </c>
      <c r="B226" s="47">
        <f t="shared" si="34"/>
        <v>0</v>
      </c>
      <c r="C226" s="47">
        <f t="shared" si="29"/>
        <v>0</v>
      </c>
      <c r="D226" s="47">
        <f t="shared" si="30"/>
        <v>0</v>
      </c>
      <c r="E226" s="47">
        <f t="shared" si="31"/>
        <v>4.9112713895738125E-11</v>
      </c>
      <c r="F226" s="47">
        <f t="shared" si="32"/>
        <v>0</v>
      </c>
      <c r="G226" s="47">
        <f t="shared" si="33"/>
        <v>0</v>
      </c>
    </row>
    <row r="227" spans="1:7" x14ac:dyDescent="0.25">
      <c r="A227" s="11">
        <v>209</v>
      </c>
      <c r="B227" s="47">
        <f t="shared" si="34"/>
        <v>0</v>
      </c>
      <c r="C227" s="47">
        <f t="shared" si="29"/>
        <v>0</v>
      </c>
      <c r="D227" s="47">
        <f t="shared" si="30"/>
        <v>0</v>
      </c>
      <c r="E227" s="47">
        <f t="shared" si="31"/>
        <v>4.9112713895738125E-11</v>
      </c>
      <c r="F227" s="47">
        <f t="shared" si="32"/>
        <v>0</v>
      </c>
      <c r="G227" s="47">
        <f t="shared" si="33"/>
        <v>0</v>
      </c>
    </row>
    <row r="228" spans="1:7" x14ac:dyDescent="0.25">
      <c r="A228" s="11">
        <v>210</v>
      </c>
      <c r="B228" s="47">
        <f t="shared" si="34"/>
        <v>0</v>
      </c>
      <c r="C228" s="47">
        <f t="shared" si="29"/>
        <v>0</v>
      </c>
      <c r="D228" s="47">
        <f t="shared" si="30"/>
        <v>0</v>
      </c>
      <c r="E228" s="47">
        <f t="shared" si="31"/>
        <v>4.9112713895738125E-11</v>
      </c>
      <c r="F228" s="47">
        <f t="shared" si="32"/>
        <v>0</v>
      </c>
      <c r="G228" s="47">
        <f t="shared" si="33"/>
        <v>0</v>
      </c>
    </row>
    <row r="229" spans="1:7" x14ac:dyDescent="0.25">
      <c r="A229" s="11">
        <v>211</v>
      </c>
      <c r="B229" s="47">
        <f t="shared" si="34"/>
        <v>0</v>
      </c>
      <c r="C229" s="47">
        <f t="shared" si="29"/>
        <v>0</v>
      </c>
      <c r="D229" s="47">
        <f t="shared" si="30"/>
        <v>0</v>
      </c>
      <c r="E229" s="47">
        <f t="shared" si="31"/>
        <v>4.9112713895738125E-11</v>
      </c>
      <c r="F229" s="47">
        <f t="shared" si="32"/>
        <v>0</v>
      </c>
      <c r="G229" s="47">
        <f t="shared" si="33"/>
        <v>0</v>
      </c>
    </row>
    <row r="230" spans="1:7" x14ac:dyDescent="0.25">
      <c r="A230" s="11">
        <v>212</v>
      </c>
      <c r="B230" s="47">
        <f t="shared" si="34"/>
        <v>0</v>
      </c>
      <c r="C230" s="47">
        <f t="shared" si="29"/>
        <v>0</v>
      </c>
      <c r="D230" s="47">
        <f t="shared" si="30"/>
        <v>0</v>
      </c>
      <c r="E230" s="47">
        <f t="shared" si="31"/>
        <v>4.9112713895738125E-11</v>
      </c>
      <c r="F230" s="47">
        <f t="shared" si="32"/>
        <v>0</v>
      </c>
      <c r="G230" s="47">
        <f t="shared" si="33"/>
        <v>0</v>
      </c>
    </row>
    <row r="231" spans="1:7" x14ac:dyDescent="0.25">
      <c r="A231" s="11">
        <v>213</v>
      </c>
      <c r="B231" s="47">
        <f t="shared" si="34"/>
        <v>0</v>
      </c>
      <c r="C231" s="47">
        <f t="shared" si="29"/>
        <v>0</v>
      </c>
      <c r="D231" s="47">
        <f t="shared" si="30"/>
        <v>0</v>
      </c>
      <c r="E231" s="47">
        <f t="shared" si="31"/>
        <v>4.9112713895738125E-11</v>
      </c>
      <c r="F231" s="47">
        <f t="shared" si="32"/>
        <v>0</v>
      </c>
      <c r="G231" s="47">
        <f t="shared" si="33"/>
        <v>0</v>
      </c>
    </row>
    <row r="232" spans="1:7" x14ac:dyDescent="0.25">
      <c r="A232" s="11">
        <v>214</v>
      </c>
      <c r="B232" s="47">
        <f t="shared" si="34"/>
        <v>0</v>
      </c>
      <c r="C232" s="47">
        <f t="shared" si="29"/>
        <v>0</v>
      </c>
      <c r="D232" s="47">
        <f t="shared" si="30"/>
        <v>0</v>
      </c>
      <c r="E232" s="47">
        <f t="shared" si="31"/>
        <v>4.9112713895738125E-11</v>
      </c>
      <c r="F232" s="47">
        <f t="shared" si="32"/>
        <v>0</v>
      </c>
      <c r="G232" s="47">
        <f t="shared" si="33"/>
        <v>0</v>
      </c>
    </row>
    <row r="233" spans="1:7" x14ac:dyDescent="0.25">
      <c r="A233" s="11">
        <v>215</v>
      </c>
      <c r="B233" s="47">
        <f t="shared" si="34"/>
        <v>0</v>
      </c>
      <c r="C233" s="47">
        <f t="shared" si="29"/>
        <v>0</v>
      </c>
      <c r="D233" s="47">
        <f t="shared" si="30"/>
        <v>0</v>
      </c>
      <c r="E233" s="47">
        <f t="shared" si="31"/>
        <v>4.9112713895738125E-11</v>
      </c>
      <c r="F233" s="47">
        <f t="shared" si="32"/>
        <v>0</v>
      </c>
      <c r="G233" s="47">
        <f t="shared" si="33"/>
        <v>0</v>
      </c>
    </row>
    <row r="234" spans="1:7" x14ac:dyDescent="0.25">
      <c r="A234" s="11">
        <v>216</v>
      </c>
      <c r="B234" s="47">
        <f t="shared" si="34"/>
        <v>0</v>
      </c>
      <c r="C234" s="47">
        <f t="shared" si="29"/>
        <v>0</v>
      </c>
      <c r="D234" s="47">
        <f t="shared" si="30"/>
        <v>0</v>
      </c>
      <c r="E234" s="47">
        <f t="shared" si="31"/>
        <v>4.9112713895738125E-11</v>
      </c>
      <c r="F234" s="47">
        <f t="shared" si="32"/>
        <v>0</v>
      </c>
      <c r="G234" s="47">
        <f t="shared" si="33"/>
        <v>0</v>
      </c>
    </row>
    <row r="235" spans="1:7" x14ac:dyDescent="0.25">
      <c r="A235" s="11">
        <v>217</v>
      </c>
      <c r="B235" s="47">
        <f t="shared" si="34"/>
        <v>0</v>
      </c>
      <c r="C235" s="47">
        <f t="shared" si="29"/>
        <v>0</v>
      </c>
      <c r="D235" s="47">
        <f t="shared" si="30"/>
        <v>0</v>
      </c>
      <c r="E235" s="47">
        <f t="shared" si="31"/>
        <v>4.9112713895738125E-11</v>
      </c>
      <c r="F235" s="47">
        <f t="shared" si="32"/>
        <v>0</v>
      </c>
      <c r="G235" s="47">
        <f t="shared" si="33"/>
        <v>0</v>
      </c>
    </row>
    <row r="236" spans="1:7" x14ac:dyDescent="0.25">
      <c r="A236" s="11">
        <v>218</v>
      </c>
      <c r="B236" s="47">
        <f t="shared" si="34"/>
        <v>0</v>
      </c>
      <c r="C236" s="47">
        <f t="shared" si="29"/>
        <v>0</v>
      </c>
      <c r="D236" s="47">
        <f t="shared" si="30"/>
        <v>0</v>
      </c>
      <c r="E236" s="47">
        <f t="shared" si="31"/>
        <v>4.9112713895738125E-11</v>
      </c>
      <c r="F236" s="47">
        <f t="shared" si="32"/>
        <v>0</v>
      </c>
      <c r="G236" s="47">
        <f t="shared" si="33"/>
        <v>0</v>
      </c>
    </row>
    <row r="237" spans="1:7" x14ac:dyDescent="0.25">
      <c r="A237" s="11">
        <v>219</v>
      </c>
      <c r="B237" s="47">
        <f t="shared" si="34"/>
        <v>0</v>
      </c>
      <c r="C237" s="47">
        <f t="shared" si="29"/>
        <v>0</v>
      </c>
      <c r="D237" s="47">
        <f t="shared" si="30"/>
        <v>0</v>
      </c>
      <c r="E237" s="47">
        <f t="shared" si="31"/>
        <v>4.9112713895738125E-11</v>
      </c>
      <c r="F237" s="47">
        <f t="shared" si="32"/>
        <v>0</v>
      </c>
      <c r="G237" s="47">
        <f t="shared" si="33"/>
        <v>0</v>
      </c>
    </row>
    <row r="238" spans="1:7" x14ac:dyDescent="0.25">
      <c r="A238" s="11">
        <v>220</v>
      </c>
      <c r="B238" s="47">
        <f t="shared" si="34"/>
        <v>0</v>
      </c>
      <c r="C238" s="47">
        <f t="shared" si="29"/>
        <v>0</v>
      </c>
      <c r="D238" s="47">
        <f t="shared" si="30"/>
        <v>0</v>
      </c>
      <c r="E238" s="47">
        <f t="shared" si="31"/>
        <v>4.9112713895738125E-11</v>
      </c>
      <c r="F238" s="47">
        <f t="shared" si="32"/>
        <v>0</v>
      </c>
      <c r="G238" s="47">
        <f t="shared" si="33"/>
        <v>0</v>
      </c>
    </row>
    <row r="239" spans="1:7" x14ac:dyDescent="0.25">
      <c r="A239" s="11">
        <v>221</v>
      </c>
      <c r="B239" s="47">
        <f t="shared" si="34"/>
        <v>0</v>
      </c>
      <c r="C239" s="47">
        <f t="shared" si="29"/>
        <v>0</v>
      </c>
      <c r="D239" s="47">
        <f t="shared" si="30"/>
        <v>0</v>
      </c>
      <c r="E239" s="47">
        <f t="shared" si="31"/>
        <v>4.9112713895738125E-11</v>
      </c>
      <c r="F239" s="47">
        <f t="shared" si="32"/>
        <v>0</v>
      </c>
      <c r="G239" s="47">
        <f t="shared" si="33"/>
        <v>0</v>
      </c>
    </row>
    <row r="240" spans="1:7" x14ac:dyDescent="0.25">
      <c r="A240" s="11">
        <v>222</v>
      </c>
      <c r="B240" s="47">
        <f t="shared" si="34"/>
        <v>0</v>
      </c>
      <c r="C240" s="47">
        <f t="shared" si="29"/>
        <v>0</v>
      </c>
      <c r="D240" s="47">
        <f t="shared" si="30"/>
        <v>0</v>
      </c>
      <c r="E240" s="47">
        <f t="shared" si="31"/>
        <v>4.9112713895738125E-11</v>
      </c>
      <c r="F240" s="47">
        <f t="shared" si="32"/>
        <v>0</v>
      </c>
      <c r="G240" s="47">
        <f t="shared" si="33"/>
        <v>0</v>
      </c>
    </row>
    <row r="241" spans="1:7" x14ac:dyDescent="0.25">
      <c r="A241" s="11">
        <v>223</v>
      </c>
      <c r="B241" s="47">
        <f t="shared" si="34"/>
        <v>0</v>
      </c>
      <c r="C241" s="47">
        <f t="shared" si="29"/>
        <v>0</v>
      </c>
      <c r="D241" s="47">
        <f t="shared" si="30"/>
        <v>0</v>
      </c>
      <c r="E241" s="47">
        <f t="shared" si="31"/>
        <v>4.9112713895738125E-11</v>
      </c>
      <c r="F241" s="47">
        <f t="shared" si="32"/>
        <v>0</v>
      </c>
      <c r="G241" s="47">
        <f t="shared" si="33"/>
        <v>0</v>
      </c>
    </row>
    <row r="242" spans="1:7" x14ac:dyDescent="0.25">
      <c r="A242" s="11">
        <v>224</v>
      </c>
      <c r="B242" s="47">
        <f t="shared" si="34"/>
        <v>0</v>
      </c>
      <c r="C242" s="47">
        <f t="shared" si="29"/>
        <v>0</v>
      </c>
      <c r="D242" s="47">
        <f t="shared" si="30"/>
        <v>0</v>
      </c>
      <c r="E242" s="47">
        <f t="shared" si="31"/>
        <v>4.9112713895738125E-11</v>
      </c>
      <c r="F242" s="47">
        <f t="shared" si="32"/>
        <v>0</v>
      </c>
      <c r="G242" s="47">
        <f t="shared" si="33"/>
        <v>0</v>
      </c>
    </row>
    <row r="243" spans="1:7" x14ac:dyDescent="0.25">
      <c r="A243" s="11">
        <v>225</v>
      </c>
      <c r="B243" s="47">
        <f t="shared" si="34"/>
        <v>0</v>
      </c>
      <c r="C243" s="47">
        <f t="shared" si="29"/>
        <v>0</v>
      </c>
      <c r="D243" s="47">
        <f t="shared" si="30"/>
        <v>0</v>
      </c>
      <c r="E243" s="47">
        <f t="shared" si="31"/>
        <v>4.9112713895738125E-11</v>
      </c>
      <c r="F243" s="47">
        <f t="shared" si="32"/>
        <v>0</v>
      </c>
      <c r="G243" s="47">
        <f t="shared" si="33"/>
        <v>0</v>
      </c>
    </row>
    <row r="244" spans="1:7" x14ac:dyDescent="0.25">
      <c r="A244" s="11">
        <v>226</v>
      </c>
      <c r="B244" s="47">
        <f t="shared" si="34"/>
        <v>0</v>
      </c>
      <c r="C244" s="47">
        <f t="shared" si="29"/>
        <v>0</v>
      </c>
      <c r="D244" s="47">
        <f t="shared" si="30"/>
        <v>0</v>
      </c>
      <c r="E244" s="47">
        <f t="shared" si="31"/>
        <v>4.9112713895738125E-11</v>
      </c>
      <c r="F244" s="47">
        <f t="shared" si="32"/>
        <v>0</v>
      </c>
      <c r="G244" s="47">
        <f t="shared" si="33"/>
        <v>0</v>
      </c>
    </row>
    <row r="245" spans="1:7" x14ac:dyDescent="0.25">
      <c r="A245" s="11">
        <v>227</v>
      </c>
      <c r="B245" s="47">
        <f t="shared" si="34"/>
        <v>0</v>
      </c>
      <c r="C245" s="47">
        <f t="shared" ref="C245:C258" si="35">B245-D245</f>
        <v>0</v>
      </c>
      <c r="D245" s="47">
        <f t="shared" ref="D245:D258" si="36">IF($B$7/$B$8&gt;=A245,(E244*$G$5*($B$8*30))/360,0)</f>
        <v>0</v>
      </c>
      <c r="E245" s="47">
        <f t="shared" ref="E245:E258" si="37">E244-C245</f>
        <v>4.9112713895738125E-11</v>
      </c>
      <c r="F245" s="47">
        <f t="shared" ref="F245:F258" si="38">IF(($B$9/$B$8)&gt;=$A245,((-PMT(($G$5-$G$7)/(12/$B$8),$B$7/$B$8,-$B$6))+B245),0)</f>
        <v>0</v>
      </c>
      <c r="G245" s="47">
        <f t="shared" ref="G245:G258" si="39">F245*(1/(((1+$G$8)^($B$8/12))^A245))</f>
        <v>0</v>
      </c>
    </row>
    <row r="246" spans="1:7" x14ac:dyDescent="0.25">
      <c r="A246" s="11">
        <v>228</v>
      </c>
      <c r="B246" s="47">
        <f t="shared" si="34"/>
        <v>0</v>
      </c>
      <c r="C246" s="47">
        <f t="shared" si="35"/>
        <v>0</v>
      </c>
      <c r="D246" s="47">
        <f t="shared" si="36"/>
        <v>0</v>
      </c>
      <c r="E246" s="47">
        <f t="shared" si="37"/>
        <v>4.9112713895738125E-11</v>
      </c>
      <c r="F246" s="47">
        <f t="shared" si="38"/>
        <v>0</v>
      </c>
      <c r="G246" s="47">
        <f t="shared" si="39"/>
        <v>0</v>
      </c>
    </row>
    <row r="247" spans="1:7" x14ac:dyDescent="0.25">
      <c r="A247" s="11">
        <v>229</v>
      </c>
      <c r="B247" s="47">
        <f t="shared" si="34"/>
        <v>0</v>
      </c>
      <c r="C247" s="47">
        <f t="shared" si="35"/>
        <v>0</v>
      </c>
      <c r="D247" s="47">
        <f t="shared" si="36"/>
        <v>0</v>
      </c>
      <c r="E247" s="47">
        <f t="shared" si="37"/>
        <v>4.9112713895738125E-11</v>
      </c>
      <c r="F247" s="47">
        <f t="shared" si="38"/>
        <v>0</v>
      </c>
      <c r="G247" s="47">
        <f t="shared" si="39"/>
        <v>0</v>
      </c>
    </row>
    <row r="248" spans="1:7" x14ac:dyDescent="0.25">
      <c r="A248" s="11">
        <v>230</v>
      </c>
      <c r="B248" s="47">
        <f t="shared" si="34"/>
        <v>0</v>
      </c>
      <c r="C248" s="47">
        <f t="shared" si="35"/>
        <v>0</v>
      </c>
      <c r="D248" s="47">
        <f t="shared" si="36"/>
        <v>0</v>
      </c>
      <c r="E248" s="47">
        <f t="shared" si="37"/>
        <v>4.9112713895738125E-11</v>
      </c>
      <c r="F248" s="47">
        <f t="shared" si="38"/>
        <v>0</v>
      </c>
      <c r="G248" s="47">
        <f t="shared" si="39"/>
        <v>0</v>
      </c>
    </row>
    <row r="249" spans="1:7" x14ac:dyDescent="0.25">
      <c r="A249" s="11">
        <v>231</v>
      </c>
      <c r="B249" s="47">
        <f t="shared" si="34"/>
        <v>0</v>
      </c>
      <c r="C249" s="47">
        <f t="shared" si="35"/>
        <v>0</v>
      </c>
      <c r="D249" s="47">
        <f t="shared" si="36"/>
        <v>0</v>
      </c>
      <c r="E249" s="47">
        <f t="shared" si="37"/>
        <v>4.9112713895738125E-11</v>
      </c>
      <c r="F249" s="47">
        <f t="shared" si="38"/>
        <v>0</v>
      </c>
      <c r="G249" s="47">
        <f t="shared" si="39"/>
        <v>0</v>
      </c>
    </row>
    <row r="250" spans="1:7" x14ac:dyDescent="0.25">
      <c r="A250" s="11">
        <v>232</v>
      </c>
      <c r="B250" s="47">
        <f t="shared" si="34"/>
        <v>0</v>
      </c>
      <c r="C250" s="47">
        <f t="shared" si="35"/>
        <v>0</v>
      </c>
      <c r="D250" s="47">
        <f t="shared" si="36"/>
        <v>0</v>
      </c>
      <c r="E250" s="47">
        <f t="shared" si="37"/>
        <v>4.9112713895738125E-11</v>
      </c>
      <c r="F250" s="47">
        <f t="shared" si="38"/>
        <v>0</v>
      </c>
      <c r="G250" s="47">
        <f t="shared" si="39"/>
        <v>0</v>
      </c>
    </row>
    <row r="251" spans="1:7" x14ac:dyDescent="0.25">
      <c r="A251" s="11">
        <v>233</v>
      </c>
      <c r="B251" s="47">
        <f t="shared" si="34"/>
        <v>0</v>
      </c>
      <c r="C251" s="47">
        <f t="shared" si="35"/>
        <v>0</v>
      </c>
      <c r="D251" s="47">
        <f t="shared" si="36"/>
        <v>0</v>
      </c>
      <c r="E251" s="47">
        <f t="shared" si="37"/>
        <v>4.9112713895738125E-11</v>
      </c>
      <c r="F251" s="47">
        <f t="shared" si="38"/>
        <v>0</v>
      </c>
      <c r="G251" s="47">
        <f t="shared" si="39"/>
        <v>0</v>
      </c>
    </row>
    <row r="252" spans="1:7" x14ac:dyDescent="0.25">
      <c r="A252" s="11">
        <v>234</v>
      </c>
      <c r="B252" s="47">
        <f t="shared" si="34"/>
        <v>0</v>
      </c>
      <c r="C252" s="47">
        <f t="shared" si="35"/>
        <v>0</v>
      </c>
      <c r="D252" s="47">
        <f t="shared" si="36"/>
        <v>0</v>
      </c>
      <c r="E252" s="47">
        <f t="shared" si="37"/>
        <v>4.9112713895738125E-11</v>
      </c>
      <c r="F252" s="47">
        <f t="shared" si="38"/>
        <v>0</v>
      </c>
      <c r="G252" s="47">
        <f t="shared" si="39"/>
        <v>0</v>
      </c>
    </row>
    <row r="253" spans="1:7" x14ac:dyDescent="0.25">
      <c r="A253" s="11">
        <v>235</v>
      </c>
      <c r="B253" s="47">
        <f t="shared" si="34"/>
        <v>0</v>
      </c>
      <c r="C253" s="47">
        <f t="shared" si="35"/>
        <v>0</v>
      </c>
      <c r="D253" s="47">
        <f t="shared" si="36"/>
        <v>0</v>
      </c>
      <c r="E253" s="47">
        <f t="shared" si="37"/>
        <v>4.9112713895738125E-11</v>
      </c>
      <c r="F253" s="47">
        <f t="shared" si="38"/>
        <v>0</v>
      </c>
      <c r="G253" s="47">
        <f t="shared" si="39"/>
        <v>0</v>
      </c>
    </row>
    <row r="254" spans="1:7" x14ac:dyDescent="0.25">
      <c r="A254" s="11">
        <v>236</v>
      </c>
      <c r="B254" s="47">
        <f t="shared" si="34"/>
        <v>0</v>
      </c>
      <c r="C254" s="47">
        <f t="shared" si="35"/>
        <v>0</v>
      </c>
      <c r="D254" s="47">
        <f t="shared" si="36"/>
        <v>0</v>
      </c>
      <c r="E254" s="47">
        <f t="shared" si="37"/>
        <v>4.9112713895738125E-11</v>
      </c>
      <c r="F254" s="47">
        <f t="shared" si="38"/>
        <v>0</v>
      </c>
      <c r="G254" s="47">
        <f t="shared" si="39"/>
        <v>0</v>
      </c>
    </row>
    <row r="255" spans="1:7" x14ac:dyDescent="0.25">
      <c r="A255" s="11">
        <v>237</v>
      </c>
      <c r="B255" s="47">
        <f t="shared" si="34"/>
        <v>0</v>
      </c>
      <c r="C255" s="47">
        <f t="shared" si="35"/>
        <v>0</v>
      </c>
      <c r="D255" s="47">
        <f t="shared" si="36"/>
        <v>0</v>
      </c>
      <c r="E255" s="47">
        <f t="shared" si="37"/>
        <v>4.9112713895738125E-11</v>
      </c>
      <c r="F255" s="47">
        <f t="shared" si="38"/>
        <v>0</v>
      </c>
      <c r="G255" s="47">
        <f t="shared" si="39"/>
        <v>0</v>
      </c>
    </row>
    <row r="256" spans="1:7" x14ac:dyDescent="0.25">
      <c r="A256" s="11">
        <v>238</v>
      </c>
      <c r="B256" s="47">
        <f t="shared" si="34"/>
        <v>0</v>
      </c>
      <c r="C256" s="47">
        <f t="shared" si="35"/>
        <v>0</v>
      </c>
      <c r="D256" s="47">
        <f t="shared" si="36"/>
        <v>0</v>
      </c>
      <c r="E256" s="47">
        <f t="shared" si="37"/>
        <v>4.9112713895738125E-11</v>
      </c>
      <c r="F256" s="47">
        <f t="shared" si="38"/>
        <v>0</v>
      </c>
      <c r="G256" s="47">
        <f t="shared" si="39"/>
        <v>0</v>
      </c>
    </row>
    <row r="257" spans="1:7" x14ac:dyDescent="0.25">
      <c r="A257" s="11">
        <v>239</v>
      </c>
      <c r="B257" s="47">
        <f t="shared" si="34"/>
        <v>0</v>
      </c>
      <c r="C257" s="47">
        <f t="shared" si="35"/>
        <v>0</v>
      </c>
      <c r="D257" s="47">
        <f t="shared" si="36"/>
        <v>0</v>
      </c>
      <c r="E257" s="47">
        <f t="shared" si="37"/>
        <v>4.9112713895738125E-11</v>
      </c>
      <c r="F257" s="47">
        <f t="shared" si="38"/>
        <v>0</v>
      </c>
      <c r="G257" s="47">
        <f t="shared" si="39"/>
        <v>0</v>
      </c>
    </row>
    <row r="258" spans="1:7" x14ac:dyDescent="0.25">
      <c r="A258" s="11">
        <v>240</v>
      </c>
      <c r="B258" s="47">
        <f t="shared" si="34"/>
        <v>0</v>
      </c>
      <c r="C258" s="47">
        <f t="shared" si="35"/>
        <v>0</v>
      </c>
      <c r="D258" s="47">
        <f t="shared" si="36"/>
        <v>0</v>
      </c>
      <c r="E258" s="47">
        <f t="shared" si="37"/>
        <v>4.9112713895738125E-11</v>
      </c>
      <c r="F258" s="47">
        <f t="shared" si="38"/>
        <v>0</v>
      </c>
      <c r="G258" s="47">
        <f t="shared" si="39"/>
        <v>0</v>
      </c>
    </row>
  </sheetData>
  <sheetProtection algorithmName="SHA-512" hashValue="7h0367vj3aaq3UfeEFH72dCVyeRpszOIj3ssx8c4hjunq8gsLnTiTVVfS1fPwN8gxcTpdtmYrk2C58XKL46HSQ==" saltValue="cCSlay1to4ASCQNiBxUPCA==" spinCount="100000" sheet="1" objects="1" scenarios="1"/>
  <protectedRanges>
    <protectedRange sqref="B6:B8 G7:G8 F10" name="Intervallo1"/>
  </protectedRanges>
  <mergeCells count="4">
    <mergeCell ref="A4:G4"/>
    <mergeCell ref="E9:E10"/>
    <mergeCell ref="G9:G10"/>
    <mergeCell ref="A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0B25-BE55-408C-BE2B-8B1D6DC963D0}">
  <dimension ref="B1:D19"/>
  <sheetViews>
    <sheetView showGridLines="0" tabSelected="1" zoomScale="90" zoomScaleNormal="90" workbookViewId="0">
      <selection activeCell="N2" sqref="N2"/>
    </sheetView>
  </sheetViews>
  <sheetFormatPr defaultColWidth="8.85546875" defaultRowHeight="14.25" x14ac:dyDescent="0.25"/>
  <cols>
    <col min="1" max="1" width="17.28515625" style="2" customWidth="1"/>
    <col min="2" max="2" width="72.7109375" style="2" customWidth="1"/>
    <col min="3" max="3" width="16" style="2" customWidth="1"/>
    <col min="4" max="4" width="60.7109375" style="2" customWidth="1"/>
    <col min="5" max="5" width="19" style="2" customWidth="1"/>
    <col min="6" max="16384" width="8.85546875" style="2"/>
  </cols>
  <sheetData>
    <row r="1" spans="2:4" ht="23.65" customHeight="1" thickBot="1" x14ac:dyDescent="0.3"/>
    <row r="2" spans="2:4" ht="45" customHeight="1" thickBot="1" x14ac:dyDescent="0.3">
      <c r="B2" s="73" t="s">
        <v>47</v>
      </c>
      <c r="C2" s="74"/>
      <c r="D2" s="75"/>
    </row>
    <row r="3" spans="2:4" ht="15.75" thickBot="1" x14ac:dyDescent="0.3">
      <c r="B3" s="3"/>
      <c r="D3" s="4"/>
    </row>
    <row r="4" spans="2:4" ht="29.45" customHeight="1" thickBot="1" x14ac:dyDescent="0.3">
      <c r="B4" s="52" t="s">
        <v>32</v>
      </c>
      <c r="C4" s="63">
        <v>104000</v>
      </c>
      <c r="D4" s="1"/>
    </row>
    <row r="5" spans="2:4" ht="15.75" thickBot="1" x14ac:dyDescent="0.3">
      <c r="B5" s="3"/>
      <c r="D5" s="1"/>
    </row>
    <row r="6" spans="2:4" ht="21" customHeight="1" thickBot="1" x14ac:dyDescent="0.3">
      <c r="B6" s="71" t="s">
        <v>0</v>
      </c>
      <c r="C6" s="72"/>
      <c r="D6" s="1"/>
    </row>
    <row r="7" spans="2:4" ht="9" customHeight="1" thickBot="1" x14ac:dyDescent="0.3">
      <c r="B7" s="3"/>
      <c r="D7" s="1"/>
    </row>
    <row r="8" spans="2:4" ht="37.5" customHeight="1" thickBot="1" x14ac:dyDescent="0.3">
      <c r="B8" s="52" t="s">
        <v>34</v>
      </c>
      <c r="C8" s="58">
        <v>104000</v>
      </c>
      <c r="D8" s="54" t="s">
        <v>48</v>
      </c>
    </row>
    <row r="9" spans="2:4" ht="26.45" customHeight="1" thickBot="1" x14ac:dyDescent="0.3">
      <c r="B9" s="52" t="s">
        <v>1</v>
      </c>
      <c r="C9" s="61">
        <v>48</v>
      </c>
      <c r="D9" s="54" t="s">
        <v>35</v>
      </c>
    </row>
    <row r="10" spans="2:4" ht="26.45" customHeight="1" thickBot="1" x14ac:dyDescent="0.3">
      <c r="B10" s="55" t="s">
        <v>2</v>
      </c>
      <c r="C10" s="59">
        <v>3</v>
      </c>
      <c r="D10" s="60" t="s">
        <v>36</v>
      </c>
    </row>
    <row r="11" spans="2:4" ht="64.900000000000006" customHeight="1" thickBot="1" x14ac:dyDescent="0.3">
      <c r="B11" s="52" t="s">
        <v>37</v>
      </c>
      <c r="C11" s="53">
        <v>0.06</v>
      </c>
      <c r="D11" s="54" t="s">
        <v>41</v>
      </c>
    </row>
    <row r="12" spans="2:4" ht="20.45" customHeight="1" thickBot="1" x14ac:dyDescent="0.3">
      <c r="B12" s="55" t="s">
        <v>31</v>
      </c>
      <c r="C12" s="56">
        <v>0.04</v>
      </c>
    </row>
    <row r="13" spans="2:4" ht="55.15" customHeight="1" thickBot="1" x14ac:dyDescent="0.3">
      <c r="B13" s="52" t="s">
        <v>3</v>
      </c>
      <c r="C13" s="57">
        <v>2.4899999999999999E-2</v>
      </c>
      <c r="D13" s="54" t="s">
        <v>33</v>
      </c>
    </row>
    <row r="14" spans="2:4" ht="31.15" customHeight="1" thickBot="1" x14ac:dyDescent="0.3">
      <c r="B14" s="52" t="s">
        <v>44</v>
      </c>
      <c r="C14" s="62">
        <f>'CALCOLO INTERESSI'!E11</f>
        <v>8601.9183768088878</v>
      </c>
      <c r="D14" s="1"/>
    </row>
    <row r="15" spans="2:4" ht="15.75" thickBot="1" x14ac:dyDescent="0.3">
      <c r="B15" s="6"/>
      <c r="C15" s="7"/>
      <c r="D15" s="1"/>
    </row>
    <row r="16" spans="2:4" ht="37.15" customHeight="1" thickBot="1" x14ac:dyDescent="0.3">
      <c r="B16" s="64" t="s">
        <v>43</v>
      </c>
      <c r="C16" s="62">
        <f>IF(C14&lt;C4*15%,C14,C4*15%)</f>
        <v>8601.9183768088878</v>
      </c>
      <c r="D16" s="64" t="s">
        <v>45</v>
      </c>
    </row>
    <row r="17" spans="2:4" ht="15" thickBot="1" x14ac:dyDescent="0.3">
      <c r="B17" s="6"/>
      <c r="D17" s="5"/>
    </row>
    <row r="18" spans="2:4" ht="32.450000000000003" customHeight="1" thickBot="1" x14ac:dyDescent="0.3">
      <c r="B18" s="76" t="s">
        <v>46</v>
      </c>
      <c r="C18" s="77"/>
      <c r="D18" s="78"/>
    </row>
    <row r="19" spans="2:4" ht="27" customHeight="1" thickBot="1" x14ac:dyDescent="0.3">
      <c r="B19" s="79" t="s">
        <v>42</v>
      </c>
      <c r="C19" s="80"/>
      <c r="D19" s="81"/>
    </row>
  </sheetData>
  <sheetProtection algorithmName="SHA-512" hashValue="+AE3Dbvk8okoz5bo0vRfY2/eULb3tYBR2BUcVEwwRAkwbOKHjnX8Jq/BQSHIuud6YzUWg8uOJoP0pGgSLXZ0YQ==" saltValue="/DB2iJUkDiCj3VqwelTHTQ==" spinCount="100000" sheet="1" objects="1" scenarios="1" formatColumns="0" formatRows="0"/>
  <mergeCells count="4">
    <mergeCell ref="B6:C6"/>
    <mergeCell ref="B2:D2"/>
    <mergeCell ref="B18:D18"/>
    <mergeCell ref="B19:D19"/>
  </mergeCells>
  <dataValidations count="3">
    <dataValidation type="custom" allowBlank="1" showInputMessage="1" showErrorMessage="1" error="L'IMPORTO DEL MUTUO DEVE CORRISPONDERE AD ALMENO IL 50% DEL COSTO DI INVESTIMENTO E NON ESSERE MAGGIORE DELL'INVESTIMENTO STESSO" sqref="C8" xr:uid="{FC501232-376A-4964-844D-DB9E89D85B53}">
      <formula1>AND(C8&gt;=C4/2,C8&lt;=C4)</formula1>
    </dataValidation>
    <dataValidation type="whole" operator="greaterThanOrEqual" allowBlank="1" showInputMessage="1" showErrorMessage="1" error="IL MUTUO DEVE ESSERE DI DURATA PARI AD ALMENO 48 MESI" sqref="D9 C9" xr:uid="{468D0C72-1603-48CF-8675-69C3D61824FE}">
      <formula1>48</formula1>
    </dataValidation>
    <dataValidation type="custom" allowBlank="1" showInputMessage="1" showErrorMessage="1" error="IL COSTO DI INVESTIMENTO DEVE ESSERE UGUALE O MAGGIORE DELL'IMPORTO DEL MUTUO RICHIESTO" sqref="C4" xr:uid="{30A6F5FB-C945-4EF8-AAD0-EB4B7C66484B}">
      <formula1>C4&gt;=C8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7" ma:contentTypeDescription="Creare un nuovo documento." ma:contentTypeScope="" ma:versionID="2fb85e12b9270bda95252de50a63c57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1c6f5f1843f197573d92b1fda3d1c390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74A93-45F7-48D3-BD05-A67A8DAA1CA5}"/>
</file>

<file path=customXml/itemProps2.xml><?xml version="1.0" encoding="utf-8"?>
<ds:datastoreItem xmlns:ds="http://schemas.openxmlformats.org/officeDocument/2006/customXml" ds:itemID="{CD5BD89F-2FED-406E-9A67-FDBE278D8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INTERESSI</vt:lpstr>
      <vt:lpstr>CALCOLO CONTRIBUTO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Pappacena Andrea</dc:creator>
  <cp:lastModifiedBy>Imbrogno Katia</cp:lastModifiedBy>
  <dcterms:created xsi:type="dcterms:W3CDTF">2022-11-11T14:06:43Z</dcterms:created>
  <dcterms:modified xsi:type="dcterms:W3CDTF">2023-01-25T15:52:23Z</dcterms:modified>
</cp:coreProperties>
</file>